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396" documentId="120_S{2AC9BD13-BADA-5192-A53E-5A8FF88502F6}" xr6:coauthVersionLast="47" xr6:coauthVersionMax="47" xr10:uidLastSave="{B83A7D2F-B148-4AAC-97C9-7828BDC90BD9}"/>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<sst xmlns="http://schemas.openxmlformats.org/spreadsheetml/2006/main" count="180309" uniqueCount="39134">
  <si>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</si>
  <si>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</si>
  <si>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</si>
  <si>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</si>
  <si>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</si>
  <si>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</si>
  <si>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</si>
  <si>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</si>
  <si>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</si>
  <si>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</si>
  <si>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</si>
  <si>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</si>
  <si>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</si>
  <si>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</si>
  <si>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</si>
  <si>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</si>
  <si>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</si>
  <si>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</si>
  <si>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</si>
  <si>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</si>
  <si>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</si>
  <si>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</si>
  <si>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</si>
  <si>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</si>
  <si>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</si>
  <si>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</si>
  <si>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</si>
  <si>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</si>
  <si>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</si>
  <si>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</si>
  <si>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</si>
  <si>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</si>
  <si>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</si>
  <si>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</si>
  <si>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</si>
  <si>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</si>
  <si>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</si>
  <si>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</si>
  <si>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</si>
  <si>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</si>
  <si>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</si>
  <si>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</si>
  <si>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</si>
  <si>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</si>
  <si>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</si>
  <si>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</si>
  <si>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</si>
  <si>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</si>
  <si>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</si>
  <si>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</si>
  <si>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</si>
  <si>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</si>
  <si>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</si>
  <si>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</si>
  <si>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</si>
  <si>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</si>
  <si>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</si>
  <si>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</si>
  <si>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</si>
  <si>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</si>
  <si>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</si>
  <si>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</si>
  <si>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</si>
  <si>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</si>
  <si>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</si>
  <si>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</si>
  <si>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</si>
  <si>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</si>
  <si>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</si>
  <si>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</si>
  <si>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</si>
  <si>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</si>
  <si>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</si>
  <si>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</si>
  <si>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</si>
  <si>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</si>
  <si>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</si>
  <si>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</si>
  <si>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</si>
  <si>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</si>
  <si>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</si>
  <si>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</si>
  <si>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</si>
  <si>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</si>
  <si>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</si>
  <si>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</si>
  <si>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</si>
  <si>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</si>
  <si>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</si>
  <si>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</si>
  <si>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</si>
  <si>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</si>
  <si>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</si>
  <si>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</si>
  <si>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</si>
  <si>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</si>
  <si>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</si>
  <si>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</si>
  <si>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</si>
  <si>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</si>
  <si>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</si>
  <si>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</si>
  <si>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</si>
  <si>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</si>
  <si>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</si>
  <si>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</si>
  <si>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</si>
  <si>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</si>
  <si>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</si>
  <si>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</si>
  <si>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</si>
  <si>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</si>
  <si>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</si>
  <si>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</si>
  <si>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</si>
  <si>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</si>
  <si>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</si>
  <si>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</si>
  <si>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</si>
  <si>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</si>
  <si>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</si>
  <si>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</si>
  <si>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</si>
  <si>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</si>
  <si>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</si>
  <si>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</si>
  <si>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</si>
  <si>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</si>
  <si>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</si>
  <si>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</si>
  <si>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</si>
  <si>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</si>
  <si>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</si>
  <si>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</si>
  <si>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</si>
  <si>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</si>
  <si>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</si>
  <si>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</si>
  <si>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</si>
  <si>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</si>
  <si>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</si>
  <si>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</si>
  <si>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</si>
  <si>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</si>
  <si>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</si>
  <si>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</si>
  <si>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</si>
  <si>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</si>
  <si>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</si>
  <si>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</si>
  <si>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</si>
  <si>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</si>
  <si>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</si>
  <si>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</si>
  <si>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</si>
  <si>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</si>
  <si>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</si>
  <si>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</si>
  <si>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</si>
  <si>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</si>
  <si>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</si>
  <si>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</si>
  <si>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</si>
  <si>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</si>
  <si>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</si>
  <si>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</si>
  <si>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</si>
  <si>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</si>
  <si>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</si>
  <si>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</si>
  <si>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</si>
  <si>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</si>
  <si>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</si>
  <si>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</si>
  <si>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</si>
  <si>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</si>
  <si>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</si>
  <si>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</si>
  <si>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</si>
  <si>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</si>
  <si>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</si>
  <si>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</si>
  <si>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</si>
  <si>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</si>
  <si>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</si>
  <si>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</si>
  <si>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</si>
  <si>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</si>
  <si>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</si>
  <si>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</si>
  <si>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</si>
  <si>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</si>
  <si>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</si>
  <si>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</si>
  <si>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</si>
  <si>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</si>
  <si>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</si>
  <si>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</si>
  <si>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</si>
  <si>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</si>
  <si>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</si>
  <si>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</si>
  <si>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</si>
  <si>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</si>
  <si>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</si>
  <si>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</si>
  <si>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</si>
  <si>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</si>
  <si>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</si>
  <si>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</si>
  <si>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</si>
  <si>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</si>
  <si>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</si>
  <si>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</si>
  <si>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</si>
  <si>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</si>
  <si>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</si>
  <si>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</si>
  <si>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</si>
  <si>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</si>
  <si>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</si>
  <si>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</si>
  <si>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</si>
  <si>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</si>
  <si>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</si>
  <si>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</si>
  <si>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</si>
  <si>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</si>
  <si>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</si>
  <si>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</si>
  <si>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</si>
  <si>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</si>
  <si>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</si>
  <si>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</si>
  <si>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</si>
  <si>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</si>
  <si>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</si>
  <si>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</si>
  <si>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</si>
  <si>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</si>
  <si>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</si>
  <si>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</si>
  <si>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</si>
  <si>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</si>
  <si>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</si>
  <si>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</si>
  <si>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</si>
  <si>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</si>
  <si>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</si>
  <si>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</si>
  <si>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</si>
  <si>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</si>
  <si>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</si>
  <si>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</si>
  <si>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</si>
  <si>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</si>
  <si>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</si>
  <si>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</si>
  <si>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</si>
  <si>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</si>
  <si>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</si>
  <si>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</si>
  <si>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</si>
  <si>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</si>
  <si>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</si>
  <si>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</si>
  <si>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</si>
  <si>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</si>
  <si>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</si>
  <si>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</si>
  <si>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</si>
  <si>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</si>
  <si>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</si>
  <si>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</si>
  <si>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</si>
  <si>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</si>
  <si>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</si>
  <si>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</si>
  <si>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</si>
  <si>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</si>
  <si>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</si>
  <si>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</si>
  <si>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</si>
  <si>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</si>
  <si>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</si>
  <si>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</si>
  <si>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</si>
  <si>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</si>
  <si>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</si>
  <si>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</si>
  <si>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</si>
  <si>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</si>
  <si>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</si>
  <si>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</si>
  <si>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</si>
  <si>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</si>
  <si>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</si>
  <si>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</si>
  <si>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</si>
  <si>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</si>
  <si>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</si>
  <si>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</si>
  <si>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</si>
  <si>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</si>
  <si>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</si>
  <si>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</si>
  <si>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</si>
  <si>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</si>
  <si>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</si>
  <si>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</si>
  <si>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</si>
  <si>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</si>
  <si>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</si>
  <si>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</si>
  <si>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</si>
  <si>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</si>
  <si>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</si>
  <si>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</si>
  <si>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</si>
  <si>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</si>
  <si>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</si>
  <si>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</si>
  <si>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</si>
  <si>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</si>
  <si>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</si>
  <si>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</si>
  <si>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</si>
  <si>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</si>
  <si>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</si>
  <si>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</si>
  <si>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</si>
  <si>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</si>
  <si>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</si>
  <si>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</si>
  <si>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</si>
  <si>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</si>
  <si>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</si>
  <si>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</si>
  <si>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</si>
  <si>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</si>
  <si>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</si>
  <si>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</si>
  <si>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</si>
  <si>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</si>
  <si>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</si>
  <si>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</si>
  <si>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</si>
  <si>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</si>
  <si>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</si>
  <si>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</si>
  <si>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</si>
  <si>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</si>
  <si>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</si>
  <si>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</si>
  <si>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</si>
  <si>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</si>
  <si>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</si>
  <si>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</si>
  <si>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</si>
  <si>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</si>
  <si>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</si>
  <si>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</si>
  <si>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</si>
  <si>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</si>
  <si>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</si>
  <si>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</si>
  <si>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</si>
  <si>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</si>
  <si>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</si>
  <si>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</si>
  <si>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</si>
  <si>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</si>
  <si>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</si>
  <si>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</si>
  <si>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</si>
  <si>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</si>
  <si>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</si>
  <si>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</si>
  <si>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</si>
  <si>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</si>
  <si>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</si>
  <si>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</si>
  <si>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</si>
  <si>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</si>
  <si>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</si>
  <si>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</si>
  <si>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</si>
  <si>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</si>
  <si>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</si>
  <si>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</si>
  <si>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</si>
  <si>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</si>
  <si>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</si>
  <si>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</si>
  <si>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</si>
  <si>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</si>
  <si>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</si>
  <si>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</si>
  <si>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</si>
  <si>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</si>
  <si>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</si>
  <si>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</si>
  <si>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</si>
  <si>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</si>
  <si>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</si>
  <si>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</si>
  <si>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</si>
  <si>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</si>
  <si>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</si>
  <si>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</si>
  <si>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</si>
  <si>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</si>
  <si>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</si>
  <si>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</si>
  <si>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</si>
  <si>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</si>
  <si>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</si>
  <si>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</si>
  <si>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</si>
  <si>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</si>
  <si>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</si>
  <si>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</si>
  <si>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</si>
  <si>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</si>
  <si>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</si>
  <si>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</si>
  <si>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</si>
  <si>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</si>
  <si>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</si>
  <si>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</si>
  <si>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</si>
  <si>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</si>
  <si>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</si>
  <si>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</si>
  <si>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</si>
  <si>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</si>
  <si>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</si>
  <si>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</si>
  <si>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</si>
  <si>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</si>
  <si>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</si>
  <si>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</si>
  <si>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</si>
  <si>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</si>
  <si>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</si>
  <si>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</si>
  <si>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</si>
  <si>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</si>
  <si>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</si>
  <si>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</si>
  <si>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</si>
  <si>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</si>
  <si>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</si>
  <si>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</si>
  <si>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</si>
  <si>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</si>
  <si>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</si>
  <si>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</si>
  <si>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</si>
  <si>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</si>
  <si>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</si>
  <si>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</si>
  <si>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</si>
  <si>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</si>
  <si>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</si>
  <si>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</si>
  <si>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</si>
  <si>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</si>
  <si>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</si>
  <si>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</si>
  <si>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</si>
  <si>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</si>
  <si>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</si>
  <si>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</si>
  <si>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</si>
  <si>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</si>
  <si>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</si>
  <si>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</si>
  <si>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</si>
  <si>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</si>
  <si>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</si>
  <si>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</si>
  <si>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</si>
  <si>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</si>
  <si>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</si>
  <si>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</si>
  <si>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</si>
  <si>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</si>
  <si>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</si>
  <si>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</si>
  <si>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</si>
  <si>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</si>
  <si>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</si>
  <si>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</si>
  <si>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</si>
  <si>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</si>
  <si>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</si>
  <si>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</si>
  <si>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</si>
  <si>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</si>
  <si>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</si>
  <si>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</si>
  <si>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</si>
  <si>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</si>
  <si>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</si>
  <si>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</si>
  <si>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</si>
  <si>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</si>
  <si>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</si>
  <si>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</si>
  <si>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</si>
  <si>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</si>
  <si>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</si>
  <si>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</si>
  <si>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</si>
  <si>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</si>
  <si>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</si>
  <si>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</si>
  <si>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</si>
  <si>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</si>
  <si>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</si>
  <si>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</si>
  <si>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</si>
  <si>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</si>
  <si>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</si>
  <si>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</si>
  <si>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</si>
  <si>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</si>
  <si>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</si>
  <si>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</si>
  <si>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</si>
  <si>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</si>
  <si>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</si>
  <si>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</si>
  <si>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</si>
  <si>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</si>
  <si>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</si>
  <si>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</si>
  <si>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</si>
  <si>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</si>
  <si>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</si>
  <si>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</si>
  <si>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</si>
  <si>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</si>
  <si>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</si>
  <si>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</si>
  <si>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</si>
  <si>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</si>
  <si>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</si>
  <si>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</si>
  <si>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</si>
  <si>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</si>
  <si>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</si>
  <si>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</si>
  <si>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</si>
  <si>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</si>
  <si>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</si>
  <si>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</si>
  <si>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</si>
  <si>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</si>
  <si>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</si>
  <si>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</si>
  <si>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</si>
  <si>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</si>
  <si>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</si>
  <si>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</si>
  <si>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</si>
  <si>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</si>
  <si>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</si>
  <si>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</si>
  <si>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</si>
  <si>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</si>
  <si>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</si>
  <si>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</si>
  <si>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</si>
  <si>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</si>
  <si>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</si>
  <si>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</si>
  <si>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</si>
  <si>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</si>
  <si>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</si>
  <si>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</si>
  <si>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</si>
  <si>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</si>
  <si>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</si>
  <si>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</si>
  <si>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</si>
  <si>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</si>
  <si>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</si>
  <si>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</si>
  <si>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</si>
  <si>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</si>
  <si>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</si>
  <si>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</si>
  <si>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</si>
  <si>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</si>
  <si>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</si>
  <si>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</si>
  <si>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</si>
  <si>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</si>
  <si>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</si>
  <si>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</si>
  <si>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</si>
  <si>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</si>
  <si>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</si>
  <si>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</si>
  <si>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</si>
  <si>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</si>
  <si>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</si>
  <si>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</si>
  <si>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</si>
  <si>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</si>
  <si>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</si>
  <si>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</si>
  <si>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</si>
  <si>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</si>
  <si>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</si>
  <si>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</si>
  <si>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</si>
  <si>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</si>
  <si>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</si>
  <si>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</si>
  <si>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</si>
  <si>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</si>
  <si>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</si>
  <si>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</si>
  <si>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</si>
  <si>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</si>
  <si>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</si>
  <si>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</si>
  <si>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</si>
  <si>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</si>
  <si>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</si>
  <si>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</si>
  <si>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</si>
  <si>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</si>
  <si>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</si>
  <si>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</si>
  <si>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</si>
  <si>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</si>
  <si>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</si>
  <si>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</si>
  <si>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</si>
  <si>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</si>
  <si>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</si>
  <si>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</si>
  <si>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</si>
  <si>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</si>
  <si>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</si>
  <si>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</si>
  <si>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</si>
  <si>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</si>
  <si>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</si>
  <si>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</si>
  <si>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</si>
  <si>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</si>
  <si>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</si>
  <si>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</si>
  <si>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</si>
  <si>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</si>
  <si>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</si>
  <si>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</si>
  <si>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</si>
  <si>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</si>
  <si>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</si>
  <si>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</si>
  <si>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</si>
  <si>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</si>
  <si>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</si>
  <si>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</si>
  <si>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</si>
  <si>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</si>
  <si>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</si>
  <si>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</si>
  <si>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</si>
  <si>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</si>
  <si>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</si>
  <si>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</si>
  <si>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</si>
  <si>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</si>
  <si>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</si>
  <si>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</si>
  <si>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</si>
  <si>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</si>
  <si>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</si>
  <si>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</si>
  <si>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</si>
  <si>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</si>
  <si>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</si>
  <si>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</si>
  <si>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</si>
  <si>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</si>
  <si>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</si>
  <si>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</si>
  <si>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</si>
  <si>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</si>
  <si>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</si>
  <si>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</si>
  <si>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</si>
  <si>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</si>
  <si>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</si>
  <si>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</si>
  <si>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</si>
  <si>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</si>
  <si>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</si>
  <si>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</si>
  <si>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</si>
  <si>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</si>
  <si>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</si>
  <si>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</si>
  <si>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</si>
  <si>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</si>
  <si>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</si>
  <si>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</si>
  <si>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</si>
  <si>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</si>
  <si>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</si>
  <si>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</si>
  <si>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</si>
  <si>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</si>
  <si>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</si>
  <si>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</si>
  <si>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</si>
  <si>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</si>
  <si>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</si>
  <si>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</si>
  <si>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</si>
  <si>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</si>
  <si>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</si>
  <si>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</si>
  <si>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</si>
  <si>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</si>
  <si>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</si>
  <si>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</si>
  <si>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</si>
  <si>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</si>
  <si>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</si>
  <si>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</si>
  <si>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</si>
  <si>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</si>
  <si>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</si>
  <si>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</si>
  <si>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</si>
  <si>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</si>
  <si>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</si>
  <si>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</si>
  <si>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</si>
  <si>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</si>
  <si>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</si>
  <si>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</si>
  <si>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</si>
  <si>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</si>
  <si>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</si>
  <si>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</si>
  <si>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</si>
  <si>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</si>
  <si>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</si>
  <si>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</si>
  <si>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</si>
  <si>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</si>
  <si>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</si>
  <si>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</si>
  <si>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</si>
  <si>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</si>
  <si>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</si>
  <si>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</si>
  <si>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</si>
  <si>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</si>
  <si>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</si>
  <si>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</si>
  <si>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</si>
  <si>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</si>
  <si>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</si>
  <si>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</si>
  <si>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</si>
  <si>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</si>
  <si>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</si>
  <si>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</si>
  <si>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</si>
  <si>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</si>
  <si>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</si>
  <si>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</si>
  <si>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</si>
  <si>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</si>
  <si>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</si>
  <si>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</si>
  <si>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</si>
  <si>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</si>
  <si>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</si>
  <si>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</si>
  <si>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</si>
  <si>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</si>
  <si>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</si>
  <si>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</si>
  <si>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</si>
  <si>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</si>
  <si>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</si>
  <si>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</si>
  <si>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</si>
  <si>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</si>
  <si>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</si>
  <si>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</si>
  <si>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</si>
  <si>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</si>
  <si>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</si>
  <si>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</si>
  <si>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</si>
  <si>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</si>
  <si>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</si>
  <si>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</si>
  <si>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</si>
  <si>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</si>
  <si>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</si>
  <si>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</si>
  <si>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</si>
  <si>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</si>
  <si>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</si>
  <si>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</si>
  <si>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</si>
  <si>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</si>
  <si>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</si>
  <si>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</si>
  <si>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</si>
  <si>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</si>
  <si>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</si>
  <si>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</si>
  <si>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</si>
  <si>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</si>
  <si>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</si>
  <si>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</si>
  <si>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</si>
  <si>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</si>
  <si>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</si>
  <si>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</si>
  <si>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</si>
  <si>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</si>
  <si>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</si>
  <si>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</si>
  <si>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</si>
  <si>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</si>
  <si>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</si>
  <si>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</si>
  <si>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</si>
  <si>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</si>
  <si>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</si>
  <si>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</si>
  <si>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</si>
  <si>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</si>
  <si>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</si>
  <si>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</si>
  <si>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</si>
  <si>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</si>
  <si>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</si>
  <si>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</si>
  <si>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</si>
  <si>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</si>
  <si>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</si>
  <si>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</si>
  <si>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</si>
  <si>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</si>
  <si>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</si>
  <si>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</si>
  <si>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</si>
  <si>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</si>
  <si>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</si>
  <si>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</si>
  <si>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</si>
  <si>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</si>
  <si>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</si>
  <si>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</si>
  <si>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</si>
  <si>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</si>
  <si>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</si>
  <si>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</si>
  <si>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</si>
  <si>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</si>
  <si>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</si>
  <si>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</si>
  <si>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</si>
  <si>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</si>
  <si>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</si>
  <si>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</si>
  <si>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</si>
  <si>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</si>
  <si>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</si>
  <si>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</si>
  <si>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</si>
  <si>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</si>
  <si>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</si>
  <si>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</si>
  <si>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</si>
  <si>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</si>
  <si>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</si>
  <si>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</si>
  <si>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</si>
  <si>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</si>
  <si>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</si>
  <si>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</si>
  <si>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</si>
  <si>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</si>
  <si>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</si>
  <si>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</si>
  <si>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</si>
  <si>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</si>
  <si>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</si>
  <si>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</si>
  <si>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</si>
  <si>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</si>
  <si>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</si>
  <si>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</si>
  <si>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</si>
  <si>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</si>
  <si>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</si>
  <si>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</si>
  <si>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</si>
  <si>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</si>
  <si>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</si>
  <si>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</si>
  <si>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</si>
  <si>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</si>
  <si>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</si>
  <si>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</si>
  <si>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</si>
  <si>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</si>
  <si>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</si>
  <si>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</si>
  <si>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</si>
  <si>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</si>
  <si>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</si>
  <si>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</si>
  <si>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</si>
  <si>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</si>
  <si>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</si>
  <si>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</si>
  <si>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</si>
  <si>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</si>
  <si>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</si>
  <si>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</si>
  <si>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</si>
  <si>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</si>
  <si>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</si>
  <si>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</si>
  <si>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</si>
  <si>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</si>
  <si>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</si>
  <si>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</si>
  <si>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</si>
  <si>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</si>
  <si>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</si>
  <si>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</si>
  <si>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</si>
  <si>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</si>
  <si>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</si>
  <si>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</si>
  <si>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</si>
  <si>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</si>
  <si>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</si>
  <si>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</si>
  <si>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</si>
  <si>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</si>
  <si>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</si>
  <si>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</si>
  <si>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</si>
  <si>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</si>
  <si>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</si>
  <si>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</si>
  <si>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</si>
  <si>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</si>
  <si>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</si>
  <si>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</si>
  <si>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</si>
  <si>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</si>
  <si>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</si>
  <si>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</si>
  <si>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</si>
  <si>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</si>
  <si>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</si>
  <si>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</si>
  <si>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</si>
  <si>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</si>
  <si>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</si>
  <si>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</si>
  <si>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</si>
  <si>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</si>
  <si>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</si>
  <si>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</si>
  <si>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</si>
  <si>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</si>
  <si>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</si>
  <si>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</si>
  <si>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</si>
  <si>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</si>
  <si>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</si>
  <si>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</si>
  <si>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</si>
  <si>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</si>
  <si>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</si>
  <si>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</si>
  <si>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</si>
  <si>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</si>
  <si>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</si>
  <si>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</si>
  <si>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</si>
  <si>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</si>
  <si>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</si>
  <si>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</si>
  <si>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</si>
  <si>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</si>
  <si>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</si>
  <si>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</si>
  <si>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</si>
  <si>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</si>
  <si>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</si>
  <si>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</si>
  <si>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</si>
  <si>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</si>
  <si>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</si>
  <si>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</si>
  <si>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</si>
  <si>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</si>
  <si>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</si>
  <si>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</si>
  <si>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</si>
  <si>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</si>
  <si>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</si>
  <si>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</si>
  <si>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</si>
  <si>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</si>
  <si>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</si>
  <si>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</si>
  <si>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</si>
  <si>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</si>
  <si>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</si>
  <si>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</si>
  <si>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</si>
  <si>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</si>
  <si>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</si>
  <si>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</si>
  <si>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</si>
  <si>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</si>
  <si>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</si>
  <si>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</si>
  <si>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</si>
  <si>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</si>
  <si>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</si>
  <si>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</si>
  <si>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</si>
  <si>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</si>
  <si>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</si>
  <si>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</si>
  <si>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</si>
  <si>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</si>
  <si>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</si>
  <si>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</si>
  <si>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</si>
  <si>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</si>
  <si>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</si>
  <si>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</si>
  <si>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</si>
  <si>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</si>
  <si>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</si>
  <si>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</si>
  <si>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</si>
  <si>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</si>
  <si>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</si>
  <si>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</si>
  <si>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</si>
  <si>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</si>
  <si>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</si>
  <si>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</si>
  <si>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</si>
  <si>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</si>
  <si>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</si>
  <si>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</si>
  <si>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</si>
  <si>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</si>
  <si>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</si>
  <si>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</si>
  <si>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</si>
  <si>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</si>
  <si>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</si>
  <si>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</si>
  <si>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</si>
  <si>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</si>
  <si>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</si>
  <si>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</si>
  <si>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</si>
  <si>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</si>
  <si>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</si>
  <si>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</si>
  <si>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</si>
  <si>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</si>
  <si>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</si>
  <si>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</si>
  <si>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</si>
  <si>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</si>
  <si>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</si>
  <si>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</si>
  <si>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</si>
  <si>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</si>
  <si>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</si>
  <si>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</si>
  <si>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</si>
  <si>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</si>
  <si>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</si>
  <si>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</si>
  <si>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</si>
  <si>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</si>
  <si>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</si>
  <si>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</si>
  <si>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</si>
  <si>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</si>
  <si>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</si>
  <si>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</si>
  <si>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</si>
  <si>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</si>
  <si>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</si>
  <si>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</si>
  <si>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</si>
  <si>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</si>
  <si>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</si>
  <si>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</si>
  <si>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</si>
  <si>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</si>
  <si>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</si>
  <si>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</si>
  <si>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</si>
  <si>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</si>
  <si>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</si>
  <si>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</si>
  <si>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</si>
  <si>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</si>
  <si>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</si>
  <si>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</si>
  <si>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</si>
  <si>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</si>
  <si>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</si>
  <si>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</si>
  <si>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</si>
  <si>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</si>
  <si>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</si>
  <si>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</si>
  <si>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</si>
  <si>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</si>
  <si>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</si>
  <si>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</si>
  <si>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</si>
  <si>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</si>
  <si>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</si>
  <si>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</si>
  <si>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</si>
  <si>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</si>
  <si>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</si>
  <si>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</si>
  <si>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</si>
  <si>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</si>
  <si>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</si>
  <si>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</si>
  <si>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</si>
  <si>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</si>
  <si>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</si>
  <si>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</si>
  <si>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</si>
  <si>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</si>
  <si>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</si>
  <si>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</si>
  <si>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</si>
  <si>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</si>
  <si>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</si>
  <si>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</si>
  <si>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</si>
  <si>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</si>
  <si>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</si>
  <si>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</si>
  <si>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</si>
  <si>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</si>
  <si>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</si>
  <si>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</si>
  <si>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</si>
  <si>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</si>
  <si>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</si>
  <si>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</si>
  <si>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</si>
  <si>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</si>
  <si>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</si>
  <si>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</si>
  <si>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</si>
  <si>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</si>
  <si>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</si>
  <si>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</si>
  <si>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</si>
  <si>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</si>
  <si>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</si>
  <si>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</si>
  <si>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</si>
  <si>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</si>
  <si>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</si>
  <si>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</si>
  <si>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</si>
  <si>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</si>
  <si>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</si>
  <si>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</si>
  <si>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</si>
  <si>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</si>
  <si>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</si>
  <si>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</si>
  <si>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</si>
  <si>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</si>
  <si>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</si>
  <si>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</si>
  <si>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</si>
  <si>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</si>
  <si>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</si>
  <si>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</si>
  <si>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</si>
  <si>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</si>
  <si>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</si>
  <si>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</si>
  <si>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</si>
  <si>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</si>
  <si>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</si>
  <si>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</si>
  <si>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</si>
  <si>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</si>
  <si>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</si>
  <si>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</si>
  <si>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</si>
  <si>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</si>
  <si>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</si>
  <si>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</si>
  <si>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</si>
  <si>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</si>
  <si>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</si>
  <si>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</si>
  <si>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</si>
  <si>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</si>
  <si>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</si>
  <si>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</si>
  <si>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</si>
  <si>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</si>
  <si>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</si>
  <si>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</si>
  <si>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</si>
  <si>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</si>
  <si>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</si>
  <si>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</si>
  <si>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</si>
  <si>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</si>
  <si>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</si>
  <si>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</si>
  <si>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</si>
  <si>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</si>
  <si>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</si>
  <si>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</si>
  <si>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</si>
  <si>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</si>
  <si>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</si>
  <si>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</si>
  <si>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</si>
  <si>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</si>
  <si>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</si>
  <si>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</si>
  <si>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</si>
  <si>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</si>
  <si>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</si>
  <si>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</si>
  <si>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</si>
  <si>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</si>
  <si>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</si>
  <si>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</si>
  <si>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</si>
  <si>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</si>
  <si>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</si>
  <si>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</si>
  <si>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</si>
  <si>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</si>
  <si>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</si>
  <si>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</si>
  <si>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</si>
  <si>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</si>
  <si>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</si>
  <si>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</si>
  <si>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</si>
  <si>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</si>
  <si>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</si>
  <si>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</si>
  <si>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</si>
  <si>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</si>
  <si>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</si>
  <si>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</si>
  <si>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</si>
  <si>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</si>
  <si>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</si>
  <si>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</si>
  <si>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</si>
  <si>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</si>
  <si>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</si>
  <si>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</si>
  <si>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</si>
  <si>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</si>
  <si>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</si>
  <si>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</si>
  <si>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</si>
  <si>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</si>
  <si>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</si>
  <si>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</si>
  <si>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</si>
  <si>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</si>
  <si>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</si>
  <si>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</si>
  <si>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</si>
  <si>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</si>
  <si>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</si>
  <si>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</si>
  <si>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</si>
  <si>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</si>
  <si>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</si>
  <si>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</si>
  <si>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</si>
  <si>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</si>
  <si>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</si>
  <si>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</si>
  <si>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</si>
  <si>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</si>
  <si>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</si>
  <si>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</si>
  <si>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</si>
  <si>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</si>
  <si>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</si>
  <si>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</si>
  <si>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</si>
  <si>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</si>
  <si>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</si>
  <si>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</si>
  <si>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</si>
  <si>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</si>
  <si>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</si>
  <si>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</si>
  <si>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</si>
  <si>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</si>
  <si>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</si>
  <si>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</si>
  <si>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</si>
  <si>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</si>
  <si>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</si>
  <si>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</si>
  <si>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</si>
  <si>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</si>
  <si>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</si>
  <si>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</si>
  <si>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</si>
  <si>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</si>
  <si>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</si>
  <si>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</si>
  <si>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</si>
  <si>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</si>
  <si>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</si>
  <si>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</si>
  <si>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</si>
  <si>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</si>
  <si>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</si>
  <si>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</si>
  <si>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</si>
  <si>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</si>
  <si>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</si>
  <si>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</si>
  <si>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</si>
  <si>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</si>
  <si>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</si>
  <si>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</si>
  <si>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</si>
  <si>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</si>
  <si>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</si>
  <si>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</si>
  <si>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</si>
  <si>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</si>
  <si>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</si>
  <si>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</si>
  <si>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</si>
  <si>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</si>
  <si>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</si>
  <si>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</si>
  <si>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</si>
  <si>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</si>
  <si>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</si>
  <si>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</si>
  <si>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</si>
  <si>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</si>
  <si>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</si>
  <si>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</si>
  <si>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</si>
  <si>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</si>
  <si>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</si>
  <si>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</si>
  <si>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</si>
  <si>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</si>
  <si>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</si>
  <si>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</si>
  <si>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</si>
  <si>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</si>
  <si>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</si>
  <si>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</si>
  <si>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</si>
  <si>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</si>
  <si>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</si>
  <si>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</si>
  <si>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</si>
  <si>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</si>
  <si>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</si>
  <si>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</si>
  <si>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</si>
  <si>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</si>
  <si>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</si>
  <si>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</si>
  <si>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</si>
  <si>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</si>
  <si>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</si>
  <si>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</si>
  <si>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</si>
  <si>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</si>
  <si>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</si>
  <si>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</si>
  <si>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</si>
  <si>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</si>
  <si>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</si>
  <si>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</si>
  <si>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</si>
  <si>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</si>
  <si>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</si>
  <si>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</si>
  <si>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</si>
  <si>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</si>
  <si>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</si>
  <si>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</si>
  <si>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</si>
  <si>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</si>
  <si>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</si>
  <si>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</si>
  <si>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</si>
  <si>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</si>
  <si>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</si>
  <si>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</si>
  <si>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</si>
  <si>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</si>
  <si>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</si>
  <si>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</si>
  <si>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</si>
  <si>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</si>
  <si>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</si>
  <si>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</si>
  <si>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</si>
  <si>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</si>
  <si>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</si>
  <si>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</si>
  <si>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</si>
  <si>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</si>
  <si>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</si>
  <si>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</si>
  <si>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</si>
  <si>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</si>
  <si>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</si>
  <si>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</si>
  <si>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</si>
  <si>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</si>
  <si>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</si>
  <si>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</si>
  <si>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</si>
  <si>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</si>
  <si>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</si>
  <si>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</si>
  <si>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</si>
  <si>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</si>
  <si>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</si>
  <si>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</si>
  <si>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</si>
  <si>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</si>
  <si>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</si>
  <si>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</si>
  <si>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</si>
  <si>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</si>
  <si>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</si>
  <si>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</si>
  <si>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</si>
  <si>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</si>
  <si>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</si>
  <si>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</si>
  <si>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</si>
  <si>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</si>
  <si>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</si>
  <si>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</si>
  <si>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</si>
  <si>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</si>
  <si>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</si>
  <si>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</si>
  <si>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</si>
  <si>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</si>
  <si>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</si>
  <si>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</si>
  <si>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</si>
  <si>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</si>
  <si>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</si>
  <si>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</si>
  <si>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</si>
  <si>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</si>
  <si>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</si>
  <si>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</si>
  <si>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</si>
  <si>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</si>
  <si>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</si>
  <si>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</si>
  <si>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</si>
  <si>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</si>
  <si>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</si>
  <si>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</si>
  <si>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</si>
  <si>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</si>
  <si>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</si>
  <si>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</si>
  <si>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</si>
  <si>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</si>
  <si>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</si>
  <si>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</si>
  <si>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</si>
  <si>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</si>
  <si>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</si>
  <si>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</si>
  <si>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</si>
  <si>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</si>
  <si>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</si>
  <si>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</si>
  <si>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</si>
  <si>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</si>
  <si>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</si>
  <si>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</si>
  <si>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</si>
  <si>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</si>
  <si>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</si>
  <si>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</si>
  <si>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</si>
  <si>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</si>
  <si>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</si>
  <si>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</si>
  <si>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</si>
  <si>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</si>
  <si>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</si>
  <si>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</si>
  <si>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</si>
  <si>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</si>
  <si>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</si>
  <si>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</si>
  <si>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</si>
  <si>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</si>
  <si>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</si>
  <si>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</si>
  <si>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</si>
  <si>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</si>
  <si>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</si>
  <si>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</si>
  <si>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</si>
  <si>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</si>
  <si>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</si>
  <si>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</si>
  <si>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</si>
  <si>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</si>
  <si>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</si>
  <si>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</si>
  <si>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</si>
  <si>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</si>
  <si>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</si>
  <si>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</si>
  <si>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</si>
  <si>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</si>
  <si>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</si>
  <si>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</si>
  <si>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</si>
  <si>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</si>
  <si>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</si>
  <si>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</si>
  <si>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</si>
  <si>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</si>
  <si>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</si>
  <si>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</si>
  <si>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</si>
  <si>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</si>
  <si>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</si>
  <si>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</si>
  <si>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</si>
  <si>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</si>
  <si>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</si>
  <si>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</si>
  <si>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</si>
  <si>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</si>
  <si>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</si>
  <si>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</si>
  <si>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</si>
  <si>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</si>
  <si>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</si>
  <si>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</si>
  <si>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</si>
  <si>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</si>
  <si>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</si>
  <si>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</si>
  <si>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</si>
  <si>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</si>
  <si>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</si>
  <si>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</si>
  <si>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</si>
  <si>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</si>
  <si>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</si>
  <si>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</si>
  <si>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</si>
  <si>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</si>
  <si>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</si>
  <si>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</si>
  <si>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</si>
  <si>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</si>
  <si>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</si>
  <si>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</si>
  <si>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</si>
  <si>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</si>
  <si>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</si>
  <si>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</si>
  <si>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</si>
  <si>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</si>
  <si>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</si>
  <si>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</si>
  <si>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</si>
  <si>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</si>
  <si>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</si>
  <si>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</si>
  <si>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</si>
  <si>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</si>
  <si>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</si>
  <si>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</si>
  <si>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</si>
  <si>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</si>
  <si>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</si>
  <si>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</si>
  <si>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</si>
  <si>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</si>
  <si>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</si>
  <si>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</si>
  <si>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</si>
  <si>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</si>
  <si>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</si>
  <si>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</si>
  <si>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</si>
  <si>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</si>
  <si>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</si>
  <si>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</si>
  <si>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</si>
  <si>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</si>
  <si>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</si>
  <si>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</si>
  <si>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</si>
  <si>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</si>
  <si>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</si>
  <si>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</si>
  <si>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</si>
  <si>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</si>
  <si>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</si>
  <si>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</si>
  <si>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</si>
  <si>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</si>
  <si>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</si>
  <si>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</si>
  <si>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</si>
  <si>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</si>
  <si>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</si>
  <si>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</si>
  <si>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</si>
  <si>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</si>
  <si>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</si>
  <si>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</si>
  <si>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</si>
  <si>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</si>
  <si>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</si>
  <si>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</si>
  <si>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</si>
  <si>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</si>
  <si>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</si>
  <si>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</si>
  <si>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</si>
  <si>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</si>
  <si>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</si>
  <si>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</si>
  <si>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</si>
  <si>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</si>
  <si>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</si>
  <si>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</si>
  <si>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</si>
  <si>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</si>
  <si>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</si>
  <si>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</si>
  <si>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</si>
  <si>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</si>
  <si>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</si>
  <si>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</si>
  <si>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</si>
  <si>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</si>
  <si>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</si>
  <si>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</si>
  <si>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</si>
  <si>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</si>
  <si>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</si>
  <si>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</si>
  <si>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</si>
  <si>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</si>
  <si>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</si>
  <si>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</si>
  <si>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</si>
  <si>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</si>
  <si>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</si>
  <si>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</si>
  <si>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</si>
  <si>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</si>
  <si>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</si>
  <si>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</si>
  <si>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</si>
  <si>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</si>
  <si>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</si>
  <si>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</si>
  <si>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</si>
  <si>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</si>
  <si>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</si>
  <si>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</si>
  <si>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</si>
  <si>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</si>
  <si>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</si>
  <si>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</si>
  <si>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</si>
  <si>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</si>
  <si>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</si>
  <si>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</si>
  <si>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</si>
  <si>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</si>
  <si>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</si>
  <si>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</si>
  <si>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</si>
  <si>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</si>
  <si>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</si>
  <si>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</si>
  <si>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</si>
  <si>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</si>
  <si>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</si>
  <si>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</si>
  <si>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</si>
  <si>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</si>
  <si>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</si>
  <si>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</si>
  <si>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</si>
  <si>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</si>
  <si>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</si>
  <si>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</si>
  <si>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</si>
  <si>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</si>
  <si>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</si>
  <si>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</si>
  <si>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</si>
  <si>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</si>
  <si>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</si>
  <si>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</si>
  <si>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</si>
  <si>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</si>
  <si>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</si>
  <si>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</si>
  <si>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</si>
  <si>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</si>
  <si>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</si>
  <si>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</si>
  <si>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</si>
  <si>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</si>
  <si>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</si>
  <si>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</si>
  <si>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</si>
  <si>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</si>
  <si>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</si>
  <si>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</si>
  <si>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</si>
  <si>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</si>
  <si>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</si>
  <si>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</si>
  <si>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</si>
  <si>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</si>
  <si>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</si>
  <si>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</si>
  <si>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</si>
  <si>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</si>
  <si>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</si>
  <si>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</si>
  <si>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</si>
  <si>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</si>
  <si>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</si>
  <si>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</si>
  <si>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</si>
  <si>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</si>
  <si>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</si>
  <si>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</si>
  <si>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</si>
  <si>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</si>
  <si>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</si>
  <si>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</si>
  <si>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</si>
  <si>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</si>
  <si>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</si>
  <si>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</si>
  <si>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</si>
  <si>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</si>
  <si>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</si>
  <si>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</si>
  <si>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</si>
  <si>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</si>
  <si>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</si>
  <si>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</si>
  <si>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</si>
  <si>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</si>
  <si>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</si>
  <si>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</si>
  <si>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</si>
  <si>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</si>
  <si>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</si>
  <si>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</si>
  <si>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</si>
  <si>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</si>
  <si>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</si>
  <si>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</si>
  <si>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</si>
  <si>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</si>
  <si>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</si>
  <si>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</si>
  <si>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</si>
  <si>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</si>
  <si>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</si>
  <si>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</si>
  <si>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</si>
  <si>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</si>
  <si>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</si>
  <si>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</si>
  <si>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</si>
  <si>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</si>
  <si>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</si>
  <si>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</si>
  <si>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</si>
  <si>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</si>
  <si>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</si>
  <si>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</si>
  <si>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</si>
  <si>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</si>
  <si>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</si>
  <si>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</si>
  <si>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</si>
  <si>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</si>
  <si>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</si>
  <si>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</si>
  <si>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</si>
  <si>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</si>
  <si>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</si>
  <si>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</si>
  <si>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</si>
  <si>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</si>
  <si>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</si>
  <si>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</si>
  <si>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</si>
  <si>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</si>
  <si>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</si>
  <si>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</si>
  <si>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</si>
  <si>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</si>
  <si>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</si>
  <si>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</si>
  <si>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</si>
  <si>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</si>
  <si>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</si>
  <si>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</si>
  <si>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</si>
  <si>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</si>
  <si>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</si>
  <si>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</si>
  <si>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</si>
  <si>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</si>
  <si>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</si>
  <si>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</si>
  <si>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</si>
  <si>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</si>
  <si>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</si>
  <si>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</si>
  <si>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</si>
  <si>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</si>
  <si>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</si>
  <si>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</si>
  <si>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</si>
  <si>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</si>
  <si>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</si>
  <si>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</si>
  <si>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</si>
  <si>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</si>
  <si>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</si>
  <si>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</si>
  <si>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</si>
  <si>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</si>
  <si>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</si>
  <si>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</si>
  <si>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</si>
  <si>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</si>
  <si>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</si>
  <si>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</si>
  <si>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</si>
  <si>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</si>
  <si>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</si>
  <si>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</si>
  <si>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</si>
  <si>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</si>
  <si>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</si>
  <si>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</si>
  <si>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</si>
  <si>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</si>
  <si>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</si>
  <si>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</si>
  <si>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</si>
  <si>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</si>
  <si>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</si>
  <si>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</si>
  <si>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</si>
  <si>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</si>
  <si>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</si>
  <si>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</si>
  <si>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</si>
  <si>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</si>
  <si>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</si>
  <si>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</si>
  <si>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</si>
  <si>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</si>
  <si>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</si>
  <si>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</si>
  <si>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</si>
  <si>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</si>
  <si>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</si>
  <si>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</si>
  <si>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</si>
  <si>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</si>
  <si>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</si>
  <si>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</si>
  <si>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</si>
  <si>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</si>
  <si>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</si>
  <si>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</si>
  <si>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</si>
  <si>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</si>
  <si>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</si>
  <si>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</si>
  <si>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</si>
  <si>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</si>
  <si>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</si>
  <si>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</si>
  <si>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</si>
  <si>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</si>
  <si>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</si>
  <si>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</si>
  <si>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</si>
  <si>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</si>
  <si>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</si>
  <si>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</si>
  <si>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</si>
  <si>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</si>
  <si>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</si>
  <si>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</si>
  <si>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</si>
  <si>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</si>
  <si>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</si>
  <si>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</si>
  <si>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</si>
  <si>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</si>
  <si>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</si>
  <si>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</si>
  <si>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</si>
  <si>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</si>
  <si>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</si>
  <si>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</si>
  <si>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</si>
  <si>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</si>
  <si>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</si>
  <si>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</si>
  <si>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</si>
  <si>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</si>
  <si>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</si>
  <si>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</si>
  <si>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</si>
  <si>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</si>
  <si>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</si>
  <si>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</si>
  <si>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</si>
  <si>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</si>
  <si>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</si>
  <si>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</si>
  <si>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</si>
  <si>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</si>
  <si>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</si>
  <si>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</si>
  <si>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</si>
  <si>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</si>
  <si>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</si>
  <si>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</si>
  <si>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</si>
  <si>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</si>
  <si>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</si>
  <si>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</si>
  <si>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</si>
  <si>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</si>
  <si>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</si>
  <si>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</si>
  <si>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</si>
  <si>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</si>
  <si>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</si>
  <si>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</si>
  <si>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</si>
  <si>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</si>
  <si>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</si>
  <si>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</si>
  <si>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</si>
  <si>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</si>
  <si>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</si>
  <si>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</si>
  <si>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</si>
  <si>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</si>
  <si>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</si>
  <si>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</si>
  <si>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</si>
  <si>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</si>
  <si>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</si>
  <si>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</si>
  <si>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</si>
  <si>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</si>
  <si>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</si>
  <si>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</si>
  <si>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</si>
  <si>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</si>
  <si>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</si>
  <si>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</si>
  <si>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</si>
  <si>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</si>
  <si>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</si>
  <si>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</si>
  <si>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</si>
  <si>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</si>
  <si>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</si>
  <si>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</si>
  <si>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</si>
  <si>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</si>
  <si>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</si>
  <si>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</si>
  <si>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</si>
  <si>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</si>
  <si>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</si>
  <si>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</si>
  <si>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</si>
  <si>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</si>
  <si>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</si>
  <si>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</si>
  <si>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</si>
  <si>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</si>
  <si>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</si>
  <si>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</si>
  <si>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</si>
  <si>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</si>
  <si>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</si>
  <si>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</si>
  <si>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</si>
  <si>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</si>
  <si>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</si>
  <si>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</si>
  <si>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</si>
  <si>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</si>
  <si>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</si>
  <si>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</si>
  <si>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</si>
  <si>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</si>
  <si>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</si>
  <si>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</si>
  <si>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</si>
  <si>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</si>
  <si>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</si>
  <si>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</si>
  <si>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</si>
  <si>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</si>
  <si>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</si>
  <si>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</si>
  <si>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</si>
  <si>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</si>
  <si>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</si>
  <si>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</si>
  <si>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</si>
  <si>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</si>
  <si>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</si>
  <si>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</si>
  <si>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</si>
  <si>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</si>
  <si>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</si>
  <si>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</si>
  <si>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</si>
  <si>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</si>
  <si>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</si>
  <si>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</si>
  <si>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</si>
  <si>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</si>
  <si>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</si>
  <si>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</si>
  <si>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</si>
  <si>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</si>
  <si>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</si>
  <si>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</si>
  <si>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</si>
  <si>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</si>
  <si>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</si>
  <si>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</si>
  <si>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</si>
  <si>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</si>
  <si>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</si>
  <si>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</si>
  <si>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</si>
  <si>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</si>
  <si>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</si>
  <si>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</si>
  <si>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</si>
  <si>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</si>
  <si>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</si>
  <si>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</si>
  <si>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</si>
  <si>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</si>
  <si>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</si>
  <si>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</si>
  <si>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</si>
  <si>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</si>
  <si>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</si>
  <si>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</si>
  <si>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</si>
  <si>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</si>
  <si>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</si>
  <si>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</si>
  <si>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</si>
  <si>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</si>
  <si>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</si>
  <si>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</si>
  <si>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</si>
  <si>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</si>
  <si>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</si>
  <si>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</si>
  <si>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</si>
  <si>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</si>
  <si>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</si>
  <si>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</si>
  <si>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</si>
  <si>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</si>
  <si>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</si>
  <si>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</si>
  <si>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</si>
  <si>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</si>
  <si>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</si>
  <si>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</si>
  <si>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</si>
  <si>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</si>
  <si>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</si>
  <si>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</si>
  <si>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</si>
  <si>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</si>
  <si>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</si>
  <si>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</si>
  <si>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</si>
  <si>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</si>
  <si>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</si>
  <si>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</si>
  <si>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</si>
  <si>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</si>
  <si>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</si>
  <si>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</si>
  <si>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</si>
  <si>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</si>
  <si>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</si>
  <si>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</si>
  <si>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</si>
  <si>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</si>
  <si>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</si>
  <si>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</si>
  <si>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</si>
  <si>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</si>
  <si>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</si>
  <si>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</si>
  <si>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</si>
  <si>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</si>
  <si>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</si>
  <si>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</si>
  <si>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</si>
  <si>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</si>
  <si>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</si>
  <si>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</si>
  <si>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</si>
  <si>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</si>
  <si>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</si>
  <si>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</si>
  <si>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</si>
  <si>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</si>
  <si>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</si>
  <si>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</si>
  <si>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</si>
  <si>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</si>
  <si>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</si>
  <si>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</si>
  <si>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</si>
  <si>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</si>
  <si>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</si>
  <si>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</si>
  <si>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</si>
  <si>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</si>
  <si>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</si>
  <si>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</si>
  <si>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</si>
  <si>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</si>
  <si>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</si>
  <si>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</si>
  <si>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</si>
  <si>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</si>
  <si>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</si>
  <si>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</si>
  <si>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</si>
  <si>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</si>
  <si>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</si>
  <si>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</si>
  <si>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</si>
  <si>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</si>
  <si>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</si>
  <si>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</si>
  <si>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</si>
  <si>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</si>
  <si>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</si>
  <si>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</si>
  <si>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</si>
  <si>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</si>
  <si>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</si>
  <si>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</si>
  <si>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</si>
  <si>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</si>
  <si>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</si>
  <si>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</si>
  <si>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</si>
  <si>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</si>
  <si>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</si>
  <si>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</si>
  <si>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</si>
  <si>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</si>
  <si>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</si>
  <si>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</si>
  <si>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</si>
  <si>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</si>
  <si>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</si>
  <si>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</si>
  <si>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</si>
  <si>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</si>
  <si>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</si>
  <si>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</si>
  <si>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</si>
  <si>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</si>
  <si>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</si>
  <si>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</si>
  <si>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</si>
  <si>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</si>
  <si>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</si>
  <si>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</si>
  <si>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</si>
  <si>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</si>
  <si>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</si>
  <si>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</si>
  <si>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</si>
  <si>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</si>
  <si>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</si>
  <si>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</si>
  <si>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</si>
  <si>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</si>
  <si>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</si>
  <si>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</si>
  <si>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</si>
  <si>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</si>
  <si>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</si>
  <si>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</si>
  <si>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</si>
  <si>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</si>
  <si>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</si>
  <si>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</si>
  <si>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</si>
  <si>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</si>
  <si>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</si>
  <si>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</si>
  <si>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</si>
  <si>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</si>
  <si>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</si>
  <si>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</si>
  <si>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</si>
  <si>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</si>
  <si>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</si>
  <si>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</si>
  <si>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</si>
  <si>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</si>
  <si>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</si>
  <si>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</si>
  <si>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</si>
  <si>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</si>
  <si>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</si>
  <si>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</si>
  <si>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</si>
  <si>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</si>
  <si>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</si>
  <si>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</si>
  <si>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</si>
  <si>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</si>
  <si>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</si>
  <si>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</si>
  <si>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</si>
  <si>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</si>
  <si>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</si>
  <si>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</si>
  <si>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</si>
  <si>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</si>
  <si>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</si>
  <si>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</si>
  <si>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</si>
  <si>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</si>
  <si>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</si>
  <si>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</si>
  <si>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</si>
  <si>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</si>
  <si>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</si>
  <si>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</si>
  <si>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</si>
  <si>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</si>
  <si>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</si>
  <si>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</si>
  <si>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</si>
  <si>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</si>
  <si>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</si>
  <si>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</si>
  <si>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</si>
  <si>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</si>
  <si>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</si>
  <si>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</si>
  <si>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</si>
  <si>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</si>
  <si>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</si>
  <si>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</si>
  <si>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</si>
  <si>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</si>
  <si>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</si>
  <si>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</si>
  <si>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</si>
  <si>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</si>
  <si>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</si>
  <si>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</si>
  <si>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</si>
  <si>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</si>
  <si>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</si>
  <si>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</si>
  <si>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</si>
  <si>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</si>
  <si>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</si>
  <si>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</si>
  <si>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</si>
  <si>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</si>
  <si>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</si>
  <si>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</si>
  <si>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</si>
  <si>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</si>
  <si>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</si>
  <si>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</si>
  <si>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</si>
  <si>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</si>
  <si>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</si>
  <si>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</si>
  <si>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</si>
  <si>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</si>
  <si>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</si>
  <si>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</si>
  <si>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</si>
  <si>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</si>
  <si>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</si>
  <si>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</si>
  <si>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</si>
  <si>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</si>
  <si>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</si>
  <si>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</si>
  <si>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</si>
  <si>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</si>
  <si>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</si>
  <si>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</si>
  <si>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</si>
  <si>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</si>
  <si>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</si>
  <si>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</si>
  <si>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</si>
  <si>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</si>
  <si>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</si>
  <si>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</si>
  <si>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</si>
  <si>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</si>
  <si>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</si>
  <si>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</si>
  <si>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</si>
  <si>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</si>
  <si>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</si>
  <si>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</si>
  <si>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</si>
  <si>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</si>
  <si>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</si>
  <si>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</si>
  <si>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</si>
  <si>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</si>
  <si>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</si>
  <si>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</si>
  <si>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</si>
  <si>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</si>
  <si>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</si>
  <si>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</si>
  <si>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</si>
  <si>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</si>
  <si>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</si>
  <si>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</si>
  <si>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</si>
  <si>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</si>
  <si>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</si>
  <si>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</si>
  <si>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</si>
  <si>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</si>
  <si>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</si>
  <si>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</si>
  <si>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</si>
  <si>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</si>
  <si>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</si>
  <si>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</si>
  <si>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</si>
  <si>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</si>
  <si>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</si>
  <si>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</si>
  <si>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</si>
  <si>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</si>
  <si>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</si>
  <si>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</si>
  <si>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</si>
  <si>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</si>
  <si>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</si>
  <si>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</si>
  <si>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</si>
  <si>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</si>
  <si>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</si>
  <si>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</si>
  <si>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</si>
  <si>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</si>
  <si>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</si>
  <si>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</si>
  <si>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</si>
  <si>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</si>
  <si>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</si>
  <si>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</si>
  <si>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</si>
  <si>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</si>
  <si>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</si>
  <si>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</si>
  <si>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</si>
  <si>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</si>
  <si>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</si>
  <si>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</si>
  <si>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</si>
  <si>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</si>
  <si>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</si>
  <si>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</si>
  <si>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</si>
  <si>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</si>
  <si>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</si>
  <si>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</si>
  <si>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</si>
  <si>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</si>
  <si>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</si>
  <si>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</si>
  <si>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</si>
  <si>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</si>
  <si>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</si>
  <si>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</si>
  <si>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</si>
  <si>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</si>
  <si>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</si>
  <si>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</si>
  <si>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</si>
  <si>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</si>
  <si>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</si>
  <si>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</si>
  <si>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</si>
  <si>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</si>
  <si>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</si>
  <si>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</si>
  <si>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</si>
  <si>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</si>
  <si>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</si>
  <si>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</si>
  <si>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</si>
  <si>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</si>
  <si>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</si>
  <si>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</si>
  <si>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</si>
  <si>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</si>
  <si>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</si>
  <si>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</si>
  <si>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</si>
  <si>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</si>
  <si>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</si>
  <si>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</si>
  <si>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</si>
  <si>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</si>
  <si>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</si>
  <si>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</si>
  <si>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</si>
  <si>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</si>
  <si>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</si>
  <si>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</si>
  <si>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</si>
  <si>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</si>
  <si>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</si>
  <si>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</si>
  <si>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</si>
  <si>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</si>
  <si>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</si>
  <si>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</si>
  <si>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</si>
  <si>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</si>
  <si>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</si>
  <si>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</si>
  <si>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</si>
  <si>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</si>
  <si>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</si>
  <si>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</si>
  <si>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</si>
  <si>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</si>
  <si>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</si>
  <si>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</si>
  <si>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</si>
  <si>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</si>
  <si>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</si>
  <si>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</si>
  <si>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</si>
  <si>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</si>
  <si>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</si>
  <si>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</si>
  <si>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</si>
  <si>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</si>
  <si>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</si>
  <si>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</si>
  <si>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</si>
  <si>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</si>
  <si>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</si>
  <si>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</si>
  <si>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</si>
  <si>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</si>
  <si>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</si>
  <si>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</si>
  <si>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</si>
  <si>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</si>
  <si>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</si>
  <si>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</si>
  <si>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</si>
  <si>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</si>
  <si>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</si>
  <si>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</si>
  <si>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</si>
  <si>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</si>
  <si>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</si>
  <si>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</si>
  <si>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</si>
  <si>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</si>
  <si>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</si>
  <si>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</si>
  <si>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</si>
  <si>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</si>
  <si>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</si>
  <si>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</si>
  <si>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</si>
  <si>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</si>
  <si>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</si>
  <si>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</si>
  <si>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</si>
  <si>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</si>
  <si>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</si>
  <si>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</si>
  <si>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</si>
  <si>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</si>
  <si>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</si>
  <si>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</si>
  <si>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</si>
  <si>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</si>
  <si>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</si>
  <si>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</si>
  <si>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</si>
  <si>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</si>
  <si>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</si>
  <si>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</si>
  <si>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</si>
  <si>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</si>
  <si>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</si>
  <si>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</si>
  <si>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</si>
  <si>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</si>
  <si>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</si>
  <si>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</si>
  <si>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</si>
  <si>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</si>
  <si>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</si>
  <si>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</si>
  <si>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</si>
  <si>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</si>
  <si>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</si>
  <si>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</si>
  <si>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</si>
  <si>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</si>
  <si>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</si>
  <si>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</si>
  <si>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</si>
  <si>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</si>
  <si>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</si>
  <si>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</si>
  <si>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</si>
  <si>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</si>
  <si>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</si>
  <si>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</si>
  <si>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</si>
  <si>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</si>
  <si>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</si>
  <si>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</si>
  <si>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</si>
  <si>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</si>
  <si>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</si>
  <si>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</si>
  <si>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</si>
  <si>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</si>
  <si>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</si>
  <si>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</si>
  <si>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</si>
  <si>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</si>
  <si>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</si>
  <si>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</si>
  <si>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</si>
  <si>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</si>
  <si>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</si>
  <si>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</si>
  <si>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</si>
  <si>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</si>
  <si>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</si>
  <si>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</si>
  <si>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</si>
  <si>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</si>
  <si>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</si>
  <si>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</si>
  <si>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</si>
  <si>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</si>
  <si>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</si>
  <si>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</si>
  <si>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</si>
  <si>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</si>
  <si>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</si>
  <si>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</si>
  <si>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</si>
  <si>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</si>
  <si>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</si>
  <si>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</si>
  <si>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</si>
  <si>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</si>
  <si>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</si>
  <si>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</si>
  <si>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</si>
  <si>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</si>
  <si>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</si>
  <si>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</si>
  <si>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</si>
  <si>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</si>
  <si>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</si>
  <si>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</si>
  <si>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</si>
  <si>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</si>
  <si>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</si>
  <si>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</si>
  <si>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</si>
  <si>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</si>
  <si>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</si>
  <si>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</si>
  <si>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</si>
  <si>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</si>
  <si>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</si>
  <si>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</si>
  <si>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</si>
  <si>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</si>
  <si>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</si>
  <si>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</si>
  <si>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</si>
  <si>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</si>
  <si>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</si>
  <si>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</si>
  <si>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</si>
  <si>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</si>
  <si>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</si>
  <si>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</si>
  <si>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</si>
  <si>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</si>
  <si>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</si>
  <si>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</si>
  <si>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</si>
  <si>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</si>
  <si>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</si>
  <si>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</si>
  <si>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</si>
  <si>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</si>
  <si>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</si>
  <si>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</si>
  <si>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</si>
  <si>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</si>
  <si>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</si>
  <si>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</si>
  <si>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</si>
  <si>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</si>
  <si>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</si>
  <si>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</si>
  <si>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</si>
  <si>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</si>
  <si>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</si>
  <si>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</si>
  <si>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</si>
  <si>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</si>
  <si>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</si>
  <si>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</si>
  <si>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</si>
  <si>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</si>
  <si>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</si>
  <si>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</si>
  <si>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</si>
  <si>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</si>
  <si>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</si>
  <si>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</si>
  <si>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</si>
  <si>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</si>
  <si>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</si>
  <si>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</si>
  <si>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</si>
  <si>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</si>
  <si>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</si>
  <si>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</si>
  <si>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</si>
  <si>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</si>
  <si>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</si>
  <si>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</si>
  <si>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</si>
  <si>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</si>
  <si>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</si>
  <si>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</si>
  <si>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</si>
  <si>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</si>
  <si>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</si>
  <si>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</si>
  <si>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</si>
  <si>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</si>
  <si>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</si>
  <si>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</si>
  <si>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</si>
  <si>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</si>
  <si>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</si>
  <si>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</si>
  <si>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</si>
  <si>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</si>
  <si>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</si>
  <si>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</si>
  <si>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</si>
  <si>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</si>
  <si>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</si>
  <si>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</si>
  <si>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</si>
  <si>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</si>
  <si>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</si>
  <si>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</si>
  <si>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</si>
  <si>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</si>
  <si>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</si>
  <si>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</si>
  <si>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</si>
  <si>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</si>
  <si>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</si>
  <si>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</si>
  <si>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</si>
  <si>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</si>
  <si>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</si>
  <si>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</si>
  <si>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</si>
  <si>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</si>
  <si>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</si>
  <si>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</si>
  <si>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</si>
  <si>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</si>
  <si>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</si>
  <si>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</si>
  <si>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</si>
  <si>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</si>
  <si>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</si>
  <si>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</si>
  <si>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</si>
  <si>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</si>
  <si>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</si>
  <si>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</si>
  <si>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</si>
  <si>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</si>
  <si>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</si>
  <si>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</si>
  <si>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</si>
  <si>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</si>
  <si>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</si>
  <si>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</si>
  <si>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</si>
  <si>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</si>
  <si>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</si>
  <si>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</si>
  <si>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</si>
  <si>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</si>
  <si>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</si>
  <si>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</si>
  <si>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</si>
  <si>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</si>
  <si>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</si>
  <si>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</si>
  <si>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</si>
  <si>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</si>
  <si>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</si>
  <si>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</si>
  <si>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</si>
  <si>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</si>
  <si>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</si>
  <si>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</si>
  <si>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</si>
  <si>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</si>
  <si>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</si>
  <si>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</si>
  <si>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</si>
  <si>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</si>
  <si>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</si>
  <si>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</si>
  <si>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</si>
  <si>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</si>
  <si>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</si>
  <si>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</si>
  <si>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</si>
  <si>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</si>
  <si>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</si>
  <si>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</si>
  <si>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</si>
  <si>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</si>
  <si>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</si>
  <si>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</si>
  <si>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</si>
  <si>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</si>
  <si>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</si>
  <si>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</si>
  <si>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</si>
  <si>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</si>
  <si>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</si>
  <si>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</si>
  <si>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</si>
  <si>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</si>
  <si>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</si>
  <si>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</si>
  <si>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</si>
  <si>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</si>
  <si>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</si>
  <si>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</si>
  <si>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</si>
  <si>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</si>
  <si>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</si>
  <si>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</si>
  <si>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</si>
  <si>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</si>
  <si>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</si>
  <si>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</si>
  <si>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</si>
  <si>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</si>
  <si>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</si>
  <si>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</si>
  <si>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</si>
  <si>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</si>
  <si>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</si>
  <si>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</si>
  <si>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</si>
  <si>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</si>
  <si>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</si>
  <si>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</si>
  <si>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</si>
  <si>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</si>
  <si>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</si>
  <si>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</si>
  <si>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</si>
  <si>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</si>
  <si>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</si>
  <si>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</si>
  <si>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</si>
  <si>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</si>
  <si>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</si>
  <si>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</si>
  <si>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</si>
  <si>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</si>
  <si>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</si>
  <si>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</si>
  <si>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</si>
  <si>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</si>
  <si>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</si>
  <si>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</si>
  <si>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</si>
  <si>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</si>
  <si>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</si>
  <si>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</si>
  <si>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</si>
  <si>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</si>
  <si>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</si>
  <si>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</si>
  <si>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</si>
  <si>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</si>
  <si>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</si>
  <si>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</si>
  <si>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</si>
  <si>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</si>
  <si>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</si>
  <si>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</si>
  <si>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</si>
  <si>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</si>
  <si>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</si>
  <si>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</si>
  <si>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</si>
  <si>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</si>
  <si>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</si>
  <si>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</si>
  <si>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</si>
  <si>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</si>
  <si>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</si>
  <si>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</si>
  <si>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</si>
  <si>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</si>
  <si>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</si>
  <si>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</si>
  <si>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</si>
  <si>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</si>
  <si>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</si>
  <si>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</si>
  <si>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</si>
  <si>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</si>
  <si>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</si>
  <si>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</si>
  <si>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</si>
  <si>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</si>
  <si>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</si>
  <si>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</si>
  <si>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</si>
  <si>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</si>
  <si>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</si>
  <si>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</si>
  <si>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</si>
  <si>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</si>
  <si>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</si>
  <si>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</si>
  <si>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</si>
  <si>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</si>
  <si>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</si>
  <si>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</si>
  <si>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</si>
  <si>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</si>
  <si>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</si>
  <si>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</si>
  <si>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</si>
  <si>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</si>
  <si>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</si>
  <si>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</si>
  <si>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</si>
  <si>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</si>
  <si>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</si>
  <si>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</si>
  <si>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</si>
  <si>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</si>
  <si>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</si>
  <si>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</si>
  <si>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</si>
  <si>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</si>
  <si>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</si>
  <si>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</si>
  <si>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</si>
  <si>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</si>
  <si>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</si>
  <si>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</si>
  <si>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</si>
  <si>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</si>
  <si>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</si>
  <si>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</si>
  <si>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</si>
  <si>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</si>
  <si>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</si>
  <si>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</si>
  <si>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</si>
  <si>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</si>
  <si>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</si>
  <si>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</si>
  <si>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</si>
  <si>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</si>
  <si>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</si>
  <si>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</si>
  <si>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</si>
  <si>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</si>
  <si>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</si>
  <si>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</si>
  <si>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</si>
  <si>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</si>
  <si>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</si>
  <si>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</si>
  <si>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</si>
  <si>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</si>
  <si>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</si>
  <si>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</si>
  <si>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</si>
  <si>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</si>
  <si>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</si>
  <si>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</si>
  <si>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</si>
  <si>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</si>
  <si>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</si>
  <si>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</si>
  <si>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</si>
  <si>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</si>
  <si>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</si>
  <si>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</si>
  <si>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</si>
  <si>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</si>
  <si>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</si>
  <si>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</si>
  <si>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</si>
  <si>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</si>
  <si>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</si>
  <si>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</si>
  <si>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</si>
  <si>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</si>
  <si>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</si>
  <si>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</si>
  <si>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</si>
  <si>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</si>
  <si>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</si>
  <si>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</si>
  <si>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</si>
  <si>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</si>
  <si>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</si>
  <si>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</si>
  <si>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</si>
  <si>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</si>
  <si>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</si>
  <si>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</si>
  <si>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</si>
  <si>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</si>
  <si>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</si>
  <si>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</si>
  <si>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</si>
  <si>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</si>
  <si>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</si>
  <si>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</si>
  <si>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</si>
  <si>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</si>
  <si>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</si>
  <si>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</si>
  <si>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</si>
  <si>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</si>
  <si>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</si>
  <si>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</si>
  <si>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</si>
  <si>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</si>
  <si>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</si>
  <si>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</si>
  <si>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</si>
  <si>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</si>
  <si>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</si>
  <si>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</si>
  <si>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</si>
  <si>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</si>
  <si>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</si>
  <si>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</si>
  <si>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</si>
  <si>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</si>
  <si>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</si>
  <si>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</si>
  <si>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</si>
  <si>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</si>
  <si>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</si>
  <si>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</si>
  <si>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</si>
  <si>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</si>
  <si>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</si>
  <si>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</si>
  <si>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</si>
  <si>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</si>
  <si>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</si>
  <si>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</si>
  <si>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</si>
  <si>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</si>
  <si>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</si>
  <si>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</si>
  <si>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</si>
  <si>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</si>
  <si>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</si>
  <si>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</si>
  <si>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</si>
  <si>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</si>
  <si>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</si>
  <si>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</si>
  <si>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</si>
  <si>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</si>
  <si>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</si>
  <si>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</si>
  <si>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</si>
  <si>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</si>
  <si>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</si>
  <si>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</si>
  <si>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</si>
  <si>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</si>
  <si>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</si>
  <si>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</si>
  <si>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</si>
  <si>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</si>
  <si>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</si>
  <si>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</si>
  <si>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</si>
  <si>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</si>
  <si>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</si>
  <si>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</si>
  <si>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</si>
  <si>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</si>
  <si>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</si>
  <si>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</si>
  <si>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</si>
  <si>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</si>
  <si>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</si>
  <si>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</si>
  <si>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</si>
  <si>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</si>
  <si>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</si>
  <si>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</si>
  <si>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</si>
  <si>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</si>
  <si>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</si>
  <si>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</si>
  <si>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</si>
  <si>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</si>
  <si>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</si>
  <si>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</si>
  <si>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</si>
  <si>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</si>
  <si>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</si>
  <si>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</si>
  <si>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</si>
  <si>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</si>
  <si>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</si>
  <si>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</si>
  <si>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</si>
  <si>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</si>
  <si>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</si>
  <si>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</si>
  <si>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</si>
  <si>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</si>
  <si>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</si>
  <si>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</si>
  <si>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</si>
  <si>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</si>
  <si>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</si>
  <si>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</si>
  <si>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</si>
  <si>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</si>
  <si>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</si>
  <si>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</si>
  <si>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</si>
  <si>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</si>
  <si>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</si>
  <si>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</si>
  <si>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</si>
  <si>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</si>
  <si>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</si>
  <si>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</si>
  <si>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</si>
  <si>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</si>
  <si>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</si>
  <si>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</si>
  <si>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</si>
  <si>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</si>
  <si>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</si>
  <si>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</si>
  <si>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</si>
  <si>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</si>
  <si>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</si>
  <si>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</si>
  <si>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</si>
  <si>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</si>
  <si>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</si>
  <si>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</si>
  <si>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</si>
  <si>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</si>
  <si>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</si>
  <si>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</si>
  <si>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</si>
  <si>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</si>
  <si>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</si>
  <si>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</si>
  <si>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</si>
  <si>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</si>
  <si>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</si>
  <si>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</si>
  <si>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</si>
  <si>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</si>
  <si>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</si>
  <si>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</si>
  <si>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</si>
  <si>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</si>
  <si>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</si>
  <si>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</si>
  <si>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</si>
  <si>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</si>
  <si>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</si>
  <si>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</si>
  <si>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</si>
  <si>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</si>
  <si>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</si>
  <si>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</si>
  <si>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</si>
  <si>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</si>
  <si>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</si>
  <si>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</si>
  <si>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</si>
  <si>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</si>
  <si>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</si>
  <si>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</si>
  <si>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</si>
  <si>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</si>
  <si>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</si>
  <si>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</si>
  <si>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</si>
  <si>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</si>
  <si>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</si>
  <si>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</si>
  <si>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</si>
  <si>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</si>
  <si>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</si>
  <si>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</si>
  <si>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</si>
  <si>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</si>
  <si>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</si>
  <si>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</si>
  <si>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</si>
  <si>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</si>
  <si>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</si>
  <si>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</si>
  <si>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</si>
  <si>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</si>
  <si>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</si>
  <si>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</si>
  <si>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</si>
  <si>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</si>
  <si>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</si>
  <si>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</si>
  <si>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</si>
  <si>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</si>
  <si>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</si>
  <si>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</si>
  <si>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</si>
  <si>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</si>
  <si>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</si>
  <si>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</si>
  <si>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</si>
  <si>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</si>
  <si>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</si>
  <si>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</si>
  <si>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</si>
  <si>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</si>
  <si>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</si>
  <si>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</si>
  <si>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</si>
  <si>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</si>
  <si>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</si>
  <si>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</si>
  <si>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</si>
  <si>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</si>
  <si>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</si>
  <si>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</si>
  <si>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</si>
  <si>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</si>
  <si>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</si>
  <si>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</si>
  <si>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</si>
  <si>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</si>
  <si>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</si>
  <si>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</si>
  <si>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</si>
  <si>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</si>
  <si>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</si>
  <si>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</si>
  <si>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</si>
  <si>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</si>
  <si>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</si>
  <si>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</si>
  <si>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</si>
  <si>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</si>
  <si>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</si>
  <si>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</si>
  <si>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</si>
  <si>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</si>
  <si>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</si>
  <si>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</si>
  <si>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</si>
  <si>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</si>
  <si>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</si>
  <si>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</si>
  <si>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</si>
  <si>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</si>
  <si>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</si>
  <si>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</si>
  <si>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</si>
  <si>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</si>
  <si>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</si>
  <si>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</si>
  <si>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</si>
  <si>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</si>
  <si>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</si>
  <si>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</si>
  <si>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</si>
  <si>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</si>
  <si>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</si>
  <si>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</si>
  <si>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</si>
  <si>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</si>
  <si>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</si>
  <si>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</si>
  <si>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</si>
  <si>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</si>
  <si>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</si>
  <si>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</si>
  <si>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</si>
  <si>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</si>
  <si>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</si>
  <si>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</si>
  <si>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</si>
  <si>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</si>
  <si>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</si>
  <si>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</si>
  <si>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</si>
  <si>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</si>
  <si>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</si>
  <si>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</si>
  <si>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</si>
  <si>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</si>
  <si>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</si>
  <si>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</si>
  <si>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</si>
  <si>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</si>
  <si>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</si>
  <si>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</si>
  <si>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</si>
  <si>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</si>
  <si>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</si>
  <si>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</si>
  <si>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</si>
  <si>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</si>
  <si>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</si>
  <si>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</si>
  <si>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</si>
  <si>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</si>
  <si>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</si>
  <si>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</si>
  <si>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</si>
  <si>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</si>
  <si>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</si>
  <si>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</si>
  <si>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</si>
  <si>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</si>
  <si>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</si>
  <si>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</si>
  <si>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</si>
  <si>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</si>
  <si>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</si>
  <si>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</si>
  <si>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</si>
  <si>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</si>
  <si>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</si>
  <si>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</si>
  <si>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</si>
  <si>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</si>
  <si>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</si>
  <si>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</si>
  <si>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</si>
  <si>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</si>
  <si>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</si>
  <si>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</si>
  <si>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</si>
  <si>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</si>
  <si>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</si>
  <si>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</si>
  <si>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</si>
  <si>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</si>
  <si>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</si>
  <si>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</si>
  <si>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</si>
  <si>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</si>
  <si>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</si>
  <si>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</si>
  <si>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</si>
  <si>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</si>
  <si>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</si>
  <si>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</si>
  <si>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</si>
  <si>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</si>
  <si>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</si>
  <si>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</si>
  <si>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</si>
  <si>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</si>
  <si>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</si>
  <si>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</si>
  <si>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</si>
  <si>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</si>
  <si>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</si>
  <si>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</si>
  <si>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</si>
  <si>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</si>
  <si>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</si>
  <si>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</si>
  <si>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</si>
  <si>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</si>
  <si>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</si>
  <si>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</si>
  <si>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</si>
  <si>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</si>
  <si>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</si>
  <si>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</si>
  <si>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</si>
  <si>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</si>
  <si>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</si>
  <si>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</si>
  <si>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</si>
  <si>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</si>
  <si>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</si>
  <si>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</si>
  <si>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</si>
  <si>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</si>
  <si>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</si>
  <si>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</si>
  <si>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</si>
  <si>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</si>
  <si>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</si>
  <si>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</si>
  <si>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</si>
  <si>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</si>
  <si>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</si>
  <si>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</si>
  <si>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</si>
  <si>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</si>
  <si>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</si>
  <si>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</si>
  <si>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</si>
  <si>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</si>
  <si>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</si>
  <si>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</si>
  <si>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</si>
  <si>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</si>
  <si>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</si>
  <si>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</si>
  <si>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</si>
  <si>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</si>
  <si>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</si>
  <si>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</si>
  <si>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</si>
  <si>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</si>
  <si>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</si>
  <si>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</si>
  <si>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</si>
  <si>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</si>
  <si>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</si>
  <si>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</si>
  <si>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</si>
  <si>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</si>
  <si>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</si>
  <si>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</si>
  <si>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</si>
  <si>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</si>
  <si>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</si>
  <si>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</si>
  <si>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</si>
  <si>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</si>
  <si>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</si>
  <si>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</si>
  <si>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</si>
  <si>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</si>
  <si>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</si>
  <si>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</si>
  <si>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</si>
  <si>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</si>
  <si>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</si>
  <si>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</si>
  <si>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</si>
  <si>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</si>
  <si>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</si>
  <si>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</si>
  <si>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</si>
  <si>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</si>
  <si>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</si>
  <si>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</si>
  <si>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</si>
  <si>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</si>
  <si>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</si>
  <si>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</si>
  <si>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</si>
  <si>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</si>
  <si>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</si>
  <si>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</si>
  <si>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</si>
  <si>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</si>
  <si>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</si>
  <si>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</si>
  <si>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</si>
  <si>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</si>
  <si>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</si>
  <si>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</si>
  <si>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</si>
  <si>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</si>
  <si>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</si>
  <si>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</si>
  <si>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</si>
  <si>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</si>
  <si>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</si>
  <si>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</si>
  <si>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</si>
  <si>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</si>
  <si>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</si>
  <si>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</si>
  <si>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</si>
  <si>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</si>
  <si>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</si>
  <si>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</si>
  <si>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</si>
  <si>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</si>
  <si>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</si>
  <si>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</si>
  <si>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</si>
  <si>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</si>
  <si>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</si>
  <si>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</si>
  <si>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</si>
  <si>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</si>
  <si>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</si>
  <si>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</si>
  <si>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</si>
  <si>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</si>
  <si>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</si>
  <si>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</si>
  <si>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</si>
  <si>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</si>
  <si>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</si>
  <si>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</si>
  <si>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</si>
  <si>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</si>
  <si>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</si>
  <si>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</si>
  <si>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</si>
  <si>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</si>
  <si>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</si>
  <si>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</si>
  <si>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</si>
  <si>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</si>
  <si>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</si>
  <si>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</si>
  <si>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</si>
  <si>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</si>
  <si>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</si>
  <si>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</si>
  <si>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</si>
  <si>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</si>
  <si>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</si>
  <si>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</si>
  <si>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</si>
  <si>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</si>
  <si>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</si>
  <si>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</si>
  <si>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</si>
  <si>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</si>
  <si>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</si>
  <si>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</si>
  <si>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</si>
  <si>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</si>
  <si>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</si>
  <si>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</si>
  <si>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</si>
  <si>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</si>
  <si>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</si>
  <si>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</si>
  <si>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</si>
  <si>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</si>
  <si>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</si>
  <si>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</si>
  <si>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</si>
  <si>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</si>
  <si>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</si>
  <si>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</si>
  <si>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</si>
  <si>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</si>
  <si>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</si>
  <si>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</si>
  <si>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</si>
  <si>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</si>
  <si>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</si>
  <si>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</si>
  <si>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</si>
  <si>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</si>
  <si>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</si>
  <si>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</si>
  <si>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</si>
  <si>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</si>
  <si>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</si>
  <si>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</si>
  <si>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</si>
  <si>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</si>
  <si>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</si>
  <si>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</si>
  <si>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</si>
  <si>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</si>
  <si>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</si>
  <si>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</si>
  <si>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</si>
  <si>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</si>
  <si>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</si>
  <si>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</si>
  <si>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</si>
  <si>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</si>
  <si>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</si>
  <si>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</si>
  <si>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</si>
  <si>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</si>
  <si>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</si>
  <si>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</si>
  <si>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</si>
  <si>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</si>
  <si>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</si>
  <si>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</si>
  <si>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</si>
  <si>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</si>
  <si>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</si>
  <si>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</si>
  <si>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</si>
  <si>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</si>
  <si>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</si>
  <si>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</si>
  <si>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</si>
  <si>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</si>
  <si>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</si>
  <si>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</si>
  <si>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</si>
  <si>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</si>
  <si>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</si>
  <si>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</si>
  <si>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</si>
  <si>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</si>
  <si>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</si>
  <si>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</si>
  <si>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</si>
  <si>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</si>
  <si>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</si>
  <si>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</si>
  <si>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</si>
  <si>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</si>
  <si>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</si>
  <si>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</si>
  <si>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</si>
  <si>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</si>
  <si>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</si>
  <si>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</si>
  <si>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</si>
  <si>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</si>
  <si>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</si>
  <si>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</si>
  <si>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</si>
  <si>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</si>
  <si>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</si>
  <si>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</si>
  <si>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</si>
  <si>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</si>
  <si>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</si>
  <si>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</si>
  <si>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</si>
  <si>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</si>
  <si>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</si>
  <si>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</si>
  <si>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</si>
  <si>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</si>
  <si>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</si>
  <si>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</si>
  <si>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</si>
  <si>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</si>
  <si>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</si>
  <si>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</si>
  <si>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</si>
  <si>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</si>
  <si>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</si>
  <si>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</si>
  <si>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</si>
  <si>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</si>
  <si>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</si>
  <si>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</si>
  <si>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</si>
  <si>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</si>
  <si>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</si>
  <si>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</si>
  <si>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</si>
  <si>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</si>
  <si>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</si>
  <si>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</si>
  <si>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</si>
  <si>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</si>
  <si>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</si>
  <si>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</si>
  <si>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</si>
  <si>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</si>
  <si>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</si>
  <si>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</si>
  <si>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</si>
  <si>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</si>
  <si>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</si>
  <si>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</si>
  <si>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</si>
  <si>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</si>
  <si>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</si>
  <si>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</si>
  <si>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</si>
  <si>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</si>
  <si>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</si>
  <si>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</si>
  <si>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</si>
  <si>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</si>
  <si>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</si>
  <si>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</si>
  <si>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</si>
  <si>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</si>
  <si>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</si>
  <si>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</si>
  <si>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</si>
  <si>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</si>
  <si>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</si>
  <si>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</si>
  <si>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</si>
  <si>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</si>
  <si>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</si>
  <si>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</si>
  <si>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</si>
  <si>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</si>
  <si>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</si>
  <si>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</si>
  <si>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</si>
  <si>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</si>
  <si>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</si>
  <si>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</si>
  <si>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</si>
  <si>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</si>
  <si>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</si>
  <si>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</si>
  <si>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</si>
  <si>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</si>
  <si>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</si>
  <si>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</si>
  <si>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</si>
  <si>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</si>
  <si>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</si>
  <si>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</si>
  <si>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</si>
  <si>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</si>
  <si>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</si>
  <si>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</si>
  <si>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</si>
  <si>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</si>
  <si>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</si>
  <si>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</si>
  <si>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</si>
  <si>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</si>
  <si>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</si>
  <si>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</si>
  <si>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</si>
  <si>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</si>
  <si>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</si>
  <si>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</si>
  <si>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</si>
  <si>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</si>
  <si>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</si>
  <si>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</si>
  <si>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</si>
  <si>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</si>
  <si>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</si>
  <si>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</si>
  <si>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</si>
  <si>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</si>
  <si>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</si>
  <si>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</si>
  <si>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</si>
  <si>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</si>
  <si>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</si>
  <si>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</si>
  <si>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</si>
  <si>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</si>
  <si>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</si>
  <si>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</si>
  <si>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</si>
  <si>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</si>
  <si>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</si>
  <si>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</si>
  <si>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</si>
  <si>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</si>
  <si>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</si>
  <si>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</si>
  <si>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</si>
  <si>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</si>
  <si>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</si>
  <si>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</si>
  <si>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</si>
  <si>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</si>
  <si>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</si>
  <si>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</si>
  <si>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</si>
  <si>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</si>
  <si>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</si>
  <si>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</si>
  <si>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</si>
  <si>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</si>
  <si>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</si>
  <si>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</si>
  <si>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</si>
  <si>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</si>
  <si>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</si>
  <si>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</si>
  <si>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</si>
  <si>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</si>
  <si>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</si>
  <si>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</si>
  <si>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</si>
  <si>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</si>
  <si>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</si>
  <si>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</si>
  <si>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</si>
  <si>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</si>
  <si>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</si>
  <si>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</si>
  <si>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</si>
  <si>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</si>
  <si>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</si>
  <si>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</si>
  <si>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</si>
  <si>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</si>
  <si>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</si>
  <si>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</si>
  <si>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</si>
  <si>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</si>
  <si>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</si>
  <si>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</si>
  <si>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</si>
  <si>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</si>
  <si>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</si>
  <si>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</si>
  <si>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</si>
  <si>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</si>
  <si>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</si>
  <si>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</si>
  <si>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</si>
  <si>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</si>
  <si>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</si>
  <si>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</si>
  <si>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</si>
  <si>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</si>
  <si>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</si>
  <si>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</si>
  <si>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</si>
  <si>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</si>
  <si>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</si>
  <si>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</si>
  <si>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</si>
  <si>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</si>
  <si>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</si>
  <si>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</si>
  <si>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</si>
  <si>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</si>
  <si>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</si>
  <si>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</si>
  <si>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</si>
  <si>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</si>
  <si>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</si>
  <si>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</si>
  <si>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</si>
  <si>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</si>
  <si>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</si>
  <si>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</si>
  <si>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</si>
  <si>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</si>
  <si>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</si>
  <si>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</si>
  <si>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</si>
  <si>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</si>
  <si>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</si>
  <si>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</si>
  <si>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</si>
  <si>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</si>
  <si>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</si>
  <si>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</si>
  <si>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</si>
  <si>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</si>
  <si>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</si>
  <si>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</si>
  <si>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</si>
  <si>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</si>
  <si>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</si>
  <si>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</si>
  <si>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</si>
  <si>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</si>
  <si>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</si>
  <si>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</si>
  <si>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</si>
  <si>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</si>
  <si>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</si>
  <si>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</si>
  <si>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</si>
  <si>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</si>
  <si>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</si>
  <si>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</si>
  <si>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</si>
  <si>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</si>
  <si>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</si>
  <si>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</si>
  <si>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</si>
  <si>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</si>
  <si>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</si>
  <si>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</si>
  <si>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</si>
  <si>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</si>
  <si>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</si>
  <si>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</si>
  <si>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</si>
  <si>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</si>
  <si>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</si>
  <si>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</si>
  <si>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</si>
  <si>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</si>
  <si>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</si>
  <si>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</si>
  <si>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</si>
  <si>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</si>
  <si>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</si>
  <si>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</si>
  <si>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</si>
  <si>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</si>
  <si>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</si>
  <si>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</si>
  <si>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</si>
  <si>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</si>
  <si>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</si>
  <si>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</si>
  <si>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</si>
  <si>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</si>
  <si>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</si>
  <si>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</si>
  <si>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</si>
  <si>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</si>
  <si>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</si>
  <si>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</si>
  <si>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</si>
  <si>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</si>
  <si>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</si>
  <si>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</si>
  <si>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</si>
  <si>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</si>
  <si>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</si>
  <si>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</si>
  <si>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</si>
  <si>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</si>
  <si>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</si>
  <si>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</si>
  <si>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</si>
  <si>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</si>
  <si>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</si>
  <si>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</si>
  <si>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</si>
  <si>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</si>
  <si>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</si>
  <si>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</si>
  <si>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</si>
  <si>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</si>
  <si>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</si>
  <si>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</si>
  <si>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</si>
  <si>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</si>
  <si>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</si>
  <si>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</si>
  <si>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</si>
  <si>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</si>
  <si>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</si>
  <si>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</si>
  <si>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</si>
  <si>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</si>
  <si>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</si>
  <si>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</si>
  <si>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</si>
  <si>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</si>
  <si>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</si>
  <si>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</si>
  <si>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</si>
  <si>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</si>
  <si>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</si>
  <si>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</si>
  <si>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</si>
  <si>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</si>
  <si>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</si>
  <si>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</si>
  <si>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</si>
  <si>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</si>
  <si>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</si>
  <si>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</si>
  <si>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</si>
  <si>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</si>
  <si>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</si>
  <si>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</si>
  <si>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</si>
  <si>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</si>
  <si>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</si>
  <si>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</si>
  <si>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</si>
  <si>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</si>
  <si>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</si>
  <si>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</si>
  <si>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</si>
  <si>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</si>
  <si>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</si>
  <si>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</si>
  <si>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</si>
  <si>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</si>
  <si>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</si>
  <si>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</si>
  <si>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</si>
  <si>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</si>
  <si>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</si>
  <si>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</si>
  <si>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</si>
  <si>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</si>
  <si>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</si>
  <si>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</si>
  <si>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</si>
  <si>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</si>
  <si>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</si>
  <si>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</si>
  <si>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</si>
  <si>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</si>
  <si>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</si>
  <si>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</si>
  <si>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</si>
  <si>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</si>
  <si>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</si>
  <si>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</si>
  <si>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</si>
  <si>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</si>
  <si>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</si>
  <si>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</si>
  <si>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</si>
  <si>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</si>
  <si>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</si>
  <si>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</si>
  <si>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</si>
  <si>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</si>
  <si>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</si>
  <si>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</si>
  <si>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</si>
  <si>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</si>
  <si>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</si>
  <si>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</si>
  <si>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</si>
  <si>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</si>
  <si>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</si>
  <si>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</si>
  <si>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</si>
  <si>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</si>
  <si>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</si>
  <si>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</si>
  <si>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</si>
  <si>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</si>
  <si>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</si>
  <si>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</si>
  <si>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</si>
  <si>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</si>
  <si>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</si>
  <si>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</si>
  <si>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</si>
  <si>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</si>
  <si>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</si>
  <si>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</si>
  <si>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</si>
  <si>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</si>
  <si>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</si>
  <si>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</si>
  <si>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</si>
  <si>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</si>
  <si>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</si>
  <si>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</si>
  <si>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</si>
  <si>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</si>
  <si>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</si>
  <si>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</si>
  <si>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</si>
  <si>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</si>
  <si>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</si>
  <si>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</si>
  <si>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</si>
  <si>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</si>
  <si>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</si>
  <si>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</si>
  <si>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</si>
  <si>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</si>
  <si>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</si>
  <si>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</si>
  <si>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</si>
  <si>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</si>
  <si>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</si>
  <si>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</si>
  <si>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</si>
  <si>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</si>
  <si>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</si>
  <si>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</si>
  <si>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</si>
  <si>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</si>
  <si>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</si>
  <si>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</si>
  <si>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</si>
  <si>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</si>
  <si>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</si>
  <si>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</si>
  <si>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</si>
  <si>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</si>
  <si>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</si>
  <si>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</si>
  <si>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</si>
  <si>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</si>
  <si>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</si>
  <si>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</si>
  <si>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</si>
  <si>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</si>
  <si>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</si>
  <si>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</si>
  <si>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</si>
  <si>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</si>
  <si>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</si>
  <si>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</si>
  <si>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</si>
  <si>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</si>
  <si>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</si>
  <si>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</si>
  <si>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</si>
  <si>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</si>
  <si>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</si>
  <si>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</si>
  <si>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</si>
  <si>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</si>
  <si>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</si>
  <si>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</si>
  <si>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</si>
  <si>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</si>
  <si>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</si>
  <si>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</si>
  <si>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</si>
  <si>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</si>
  <si>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</si>
  <si>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</si>
  <si>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</si>
  <si>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</si>
  <si>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</si>
  <si>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</si>
  <si>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</si>
  <si>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</si>
  <si>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</si>
  <si>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</si>
  <si>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</si>
  <si>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</si>
  <si>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</si>
  <si>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</si>
  <si>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</si>
  <si>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</si>
  <si>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</si>
  <si>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</si>
  <si>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</si>
  <si>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</si>
  <si>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</si>
  <si>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</si>
  <si>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</si>
  <si>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</si>
  <si>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</si>
  <si>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</si>
  <si>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</si>
  <si>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</si>
  <si>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</si>
  <si>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</si>
  <si>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</si>
  <si>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</si>
  <si>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</si>
  <si>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</si>
  <si>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</si>
  <si>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</si>
  <si>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</si>
  <si>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</si>
  <si>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</si>
  <si>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</si>
  <si>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</si>
  <si>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</si>
  <si>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</si>
  <si>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</si>
  <si>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</si>
  <si>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</si>
  <si>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</si>
  <si>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</si>
  <si>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</si>
  <si>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</si>
  <si>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</si>
  <si>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</si>
  <si>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</si>
  <si>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</si>
  <si>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</si>
  <si>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</si>
  <si>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</si>
  <si>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</si>
  <si>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</si>
  <si>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</si>
  <si>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</si>
  <si>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</si>
  <si>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</si>
  <si>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</si>
  <si>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</si>
  <si>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</si>
  <si>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</si>
  <si>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</si>
  <si>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</si>
  <si>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</si>
  <si>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</si>
  <si>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</si>
  <si>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</si>
  <si>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</si>
  <si>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</si>
  <si>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</si>
  <si>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</si>
  <si>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</si>
  <si>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</si>
  <si>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</si>
  <si>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</si>
  <si>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</si>
  <si>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</si>
  <si>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</si>
  <si>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</si>
  <si>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</si>
  <si>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</si>
  <si>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</si>
  <si>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</si>
  <si>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</si>
  <si>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</si>
  <si>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</si>
  <si>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</si>
  <si>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</si>
  <si>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</si>
  <si>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</si>
  <si>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</si>
  <si>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</si>
  <si>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</si>
  <si>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</si>
  <si>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</si>
  <si>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</si>
  <si>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</si>
  <si>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</si>
  <si>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</si>
  <si>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</si>
  <si>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</si>
  <si>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</si>
  <si>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</si>
  <si>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</si>
  <si>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</si>
  <si>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</si>
  <si>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</si>
  <si>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</si>
  <si>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</si>
  <si>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</si>
  <si>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</si>
  <si>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</si>
  <si>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</si>
  <si>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</si>
  <si>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</si>
  <si>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</si>
  <si>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</si>
  <si>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</si>
  <si>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</si>
  <si>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</si>
  <si>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</si>
  <si>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</si>
  <si>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</si>
  <si>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</si>
  <si>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</si>
  <si>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</si>
  <si>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</si>
  <si>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</si>
  <si>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</si>
  <si>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</si>
  <si>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</si>
  <si>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</si>
  <si>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</si>
  <si>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</si>
  <si>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</si>
  <si>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</si>
  <si>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</si>
  <si>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</si>
  <si>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</si>
  <si>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</si>
  <si>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</si>
  <si>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</si>
  <si>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</si>
  <si>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</si>
  <si>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</si>
  <si>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</si>
  <si>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</si>
  <si>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</si>
  <si>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</si>
  <si>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</si>
  <si>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</si>
  <si>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</si>
  <si>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</si>
  <si>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</si>
  <si>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</si>
  <si>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</si>
  <si>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</si>
  <si>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</si>
  <si>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</si>
  <si>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</si>
  <si>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</si>
  <si>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</si>
  <si>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</si>
  <si>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</si>
  <si>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</si>
  <si>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</si>
  <si>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</si>
  <si>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</si>
  <si>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</si>
  <si>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</si>
  <si>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</si>
  <si>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</si>
  <si>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</si>
  <si>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</si>
  <si>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</si>
  <si>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</si>
  <si>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</si>
  <si>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</si>
  <si>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</si>
  <si>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</si>
  <si>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</si>
  <si>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</si>
  <si>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</si>
  <si>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</si>
  <si>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</si>
  <si>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</si>
  <si>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</si>
  <si>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</si>
  <si>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</si>
  <si>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</si>
  <si>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</si>
  <si>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</si>
  <si>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</si>
  <si>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</si>
  <si>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</si>
  <si>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</si>
  <si>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</si>
  <si>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</si>
  <si>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</si>
  <si>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</si>
  <si>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</si>
  <si>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</si>
  <si>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</si>
  <si>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</si>
  <si>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</si>
  <si>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</si>
  <si>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</si>
  <si>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</si>
  <si>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</si>
  <si>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</si>
  <si>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</si>
  <si>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</si>
  <si>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</si>
  <si>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</si>
  <si>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</si>
  <si>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</si>
  <si>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</si>
  <si>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</si>
  <si>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</si>
  <si>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</si>
  <si>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</si>
  <si>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</si>
  <si>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</si>
  <si>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</si>
  <si>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</si>
  <si>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</si>
  <si>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</si>
  <si>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</si>
  <si>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</si>
  <si>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</si>
  <si>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</si>
  <si>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</si>
  <si>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</si>
  <si>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</si>
  <si>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</si>
  <si>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</si>
  <si>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</si>
  <si>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</si>
  <si>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</si>
  <si>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</si>
  <si>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</si>
  <si>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</si>
  <si>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</si>
  <si>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</si>
  <si>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</si>
  <si>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</si>
  <si>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</si>
  <si>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</si>
  <si>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</si>
  <si>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</si>
  <si>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</si>
  <si>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</si>
  <si>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</si>
  <si>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</si>
  <si>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</si>
  <si>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</si>
  <si>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</si>
  <si>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</si>
  <si>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</si>
  <si>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</si>
  <si>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</si>
  <si>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</si>
  <si>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</si>
  <si>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</si>
  <si>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</si>
  <si>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</si>
  <si>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</si>
  <si>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</si>
  <si>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</si>
  <si>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</si>
  <si>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</si>
  <si>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</si>
  <si>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</si>
  <si>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</si>
  <si>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</si>
  <si>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</si>
  <si>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</si>
  <si>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</si>
  <si>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</si>
  <si>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</si>
  <si>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</si>
  <si>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</si>
  <si>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</si>
  <si>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</si>
  <si>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</si>
  <si>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</si>
  <si>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</si>
  <si>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</si>
  <si>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</si>
  <si>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</si>
  <si>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</si>
  <si>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</si>
  <si>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</si>
  <si>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</si>
  <si>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</si>
  <si>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</si>
  <si>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</si>
  <si>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</si>
  <si>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</si>
  <si>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</si>
  <si>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</si>
  <si>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</si>
  <si>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</si>
  <si>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</si>
  <si>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</si>
  <si>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</si>
  <si>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</si>
  <si>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</si>
  <si>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</si>
  <si>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</si>
  <si>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</si>
  <si>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</si>
  <si>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</si>
  <si>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</si>
  <si>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</si>
  <si>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</si>
  <si>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</si>
  <si>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</si>
  <si>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</si>
  <si>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</si>
  <si>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</si>
  <si>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</si>
  <si>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</si>
  <si>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</si>
  <si>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</si>
  <si>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</si>
  <si>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</si>
  <si>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</si>
  <si>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</si>
  <si>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</si>
  <si>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</si>
  <si>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</si>
  <si>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</si>
  <si>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</si>
  <si>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</si>
  <si>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</si>
  <si>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</si>
  <si>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</si>
  <si>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</si>
  <si>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</si>
  <si>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</si>
  <si>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</si>
  <si>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</si>
  <si>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</si>
  <si>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</si>
  <si>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</si>
  <si>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</si>
  <si>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</si>
  <si>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</si>
  <si>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</si>
  <si>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</si>
  <si>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</si>
  <si>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</si>
  <si>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</si>
  <si>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</si>
  <si>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</si>
  <si>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</si>
  <si>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</si>
  <si>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</si>
  <si>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</si>
  <si>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</si>
  <si>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</si>
  <si>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</si>
  <si>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</si>
  <si>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</si>
  <si>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</si>
  <si>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</si>
  <si>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</si>
  <si>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</si>
  <si>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</si>
  <si>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</si>
  <si>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</si>
  <si>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</si>
  <si>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</si>
  <si>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</si>
  <si>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</si>
  <si>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</si>
  <si>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</si>
  <si>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</si>
  <si>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</si>
  <si>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</si>
  <si>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</si>
  <si>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</si>
  <si>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</si>
  <si>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</si>
  <si>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</si>
  <si>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</si>
  <si>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</si>
  <si>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</si>
  <si>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</si>
  <si>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</si>
  <si>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</si>
  <si>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</si>
  <si>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</si>
  <si>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</si>
  <si>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</si>
  <si>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</si>
  <si>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</si>
  <si>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</si>
  <si>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</si>
  <si>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</si>
  <si>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</si>
  <si>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</si>
  <si>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</si>
  <si>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</si>
  <si>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</si>
  <si>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</si>
  <si>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</si>
  <si>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</si>
  <si>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</si>
  <si>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</si>
  <si>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</si>
  <si>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</si>
  <si>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</si>
  <si>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</si>
  <si>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</si>
  <si>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</si>
  <si>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</si>
  <si>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</si>
  <si>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</si>
  <si>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</si>
  <si>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</si>
  <si>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</si>
  <si>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</si>
  <si>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</si>
  <si>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</si>
  <si>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</si>
  <si>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</si>
  <si>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</si>
  <si>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</si>
  <si>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</si>
  <si>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</si>
  <si>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</si>
  <si>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</si>
  <si>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</si>
  <si>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</si>
  <si>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</si>
  <si>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</si>
  <si>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</si>
  <si>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</si>
  <si>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</si>
  <si>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</si>
  <si>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</si>
  <si>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</si>
  <si>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</si>
  <si>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</si>
  <si>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</si>
  <si>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</si>
  <si>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</si>
  <si>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</si>
  <si>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</si>
  <si>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</si>
  <si>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</si>
  <si>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</si>
  <si>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</si>
  <si>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</si>
  <si>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</si>
  <si>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</si>
  <si>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</si>
  <si>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</si>
  <si>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</si>
  <si>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</si>
  <si>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</si>
  <si>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</si>
  <si>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</si>
  <si>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</si>
  <si>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</si>
  <si>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</si>
  <si>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</si>
  <si>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</si>
  <si>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</si>
  <si>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</si>
  <si>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</si>
  <si>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</si>
  <si>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</si>
  <si>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</si>
  <si>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</si>
  <si>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</si>
  <si>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</si>
  <si>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</si>
  <si>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</si>
  <si>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</si>
  <si>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</si>
  <si>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</si>
  <si>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</si>
  <si>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</si>
  <si>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</si>
  <si>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</si>
  <si>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</si>
  <si>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</si>
  <si>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</si>
  <si>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</si>
  <si>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</si>
  <si>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</si>
  <si>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</si>
  <si>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</si>
  <si>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</si>
  <si>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</si>
  <si>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</si>
  <si>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</si>
  <si>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</si>
  <si>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</si>
  <si>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</si>
  <si>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</si>
  <si>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</si>
  <si>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</si>
  <si>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</si>
  <si>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</si>
  <si>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</si>
  <si>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</si>
  <si>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</si>
  <si>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</si>
  <si>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</si>
  <si>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</si>
  <si>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</si>
  <si>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</si>
  <si>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</si>
  <si>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</si>
  <si>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</si>
  <si>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</si>
  <si>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</si>
  <si>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</si>
  <si>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</si>
  <si>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</si>
  <si>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</si>
  <si>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</si>
  <si>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</si>
  <si>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</si>
  <si>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</si>
  <si>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</si>
  <si>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</si>
  <si>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</si>
  <si>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</si>
  <si>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</si>
  <si>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</si>
  <si>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</si>
  <si>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</si>
  <si>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</si>
  <si>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</si>
  <si>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</si>
  <si>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</si>
  <si>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</si>
  <si>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</si>
  <si>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</si>
  <si>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</si>
  <si>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</si>
  <si>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</si>
  <si>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</si>
  <si>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</si>
  <si>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</si>
  <si>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</si>
  <si>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</si>
  <si>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</si>
  <si>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</si>
  <si>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</si>
  <si>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</si>
  <si>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</si>
  <si>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</si>
  <si>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</si>
  <si>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</si>
  <si>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</si>
  <si>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</si>
  <si>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</si>
  <si>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</si>
  <si>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</si>
  <si>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</si>
  <si>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</si>
  <si>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</si>
  <si>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</si>
  <si>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</si>
  <si>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</si>
  <si>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</si>
  <si>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</si>
  <si>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</si>
  <si>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</si>
  <si>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</si>
  <si>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</si>
  <si>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</si>
  <si>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</si>
  <si>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</si>
  <si>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</si>
  <si>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</si>
  <si>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</si>
  <si>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</si>
  <si>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</si>
  <si>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</si>
  <si>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</si>
  <si>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</si>
  <si>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</si>
  <si>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</si>
  <si>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</si>
  <si>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</si>
  <si>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</si>
  <si>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</si>
  <si>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</si>
  <si>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</si>
  <si>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</si>
  <si>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</si>
  <si>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</si>
  <si>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</si>
  <si>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</si>
  <si>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</si>
  <si>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</si>
  <si>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</si>
  <si>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</si>
  <si>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</si>
  <si>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</si>
  <si>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</si>
  <si>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</si>
  <si>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</si>
  <si>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</si>
  <si>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</si>
  <si>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</si>
  <si>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</si>
  <si>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</si>
  <si>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</si>
  <si>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</si>
  <si>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</si>
  <si>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</si>
  <si>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</si>
  <si>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</si>
  <si>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</si>
  <si>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</si>
  <si>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</si>
  <si>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</si>
  <si>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</si>
  <si>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</si>
  <si>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</si>
  <si>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</si>
  <si>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</si>
  <si>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</si>
  <si>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</si>
  <si>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</si>
  <si>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</si>
  <si>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</si>
  <si>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</si>
  <si>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</si>
  <si>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</si>
  <si>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</si>
  <si>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</si>
  <si>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</si>
  <si>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</si>
  <si>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</si>
  <si>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</si>
  <si>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</si>
  <si>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</si>
  <si>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</si>
  <si>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</si>
  <si>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</si>
  <si>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</si>
  <si>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</si>
  <si>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</si>
  <si>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</si>
  <si>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</si>
  <si>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</si>
  <si>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</si>
  <si>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</si>
  <si>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</si>
  <si>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</si>
  <si>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</si>
  <si>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</si>
  <si>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</si>
  <si>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</si>
  <si>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</si>
  <si>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</si>
  <si>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</si>
  <si>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</si>
  <si>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</si>
  <si>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</si>
  <si>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</si>
  <si>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</si>
  <si>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</si>
  <si>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</si>
  <si>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</si>
  <si>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</si>
  <si>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</si>
  <si>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</si>
  <si>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</si>
  <si>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</si>
  <si>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</si>
  <si>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</si>
  <si>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</si>
  <si>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</si>
  <si>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</si>
  <si>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</si>
  <si>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</si>
  <si>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</si>
  <si>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</si>
  <si>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</si>
  <si>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</si>
  <si>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</si>
  <si>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</si>
  <si>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</si>
  <si>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</si>
  <si>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</si>
  <si>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</si>
  <si>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</si>
  <si>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</si>
  <si>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</si>
  <si>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</si>
  <si>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</si>
  <si>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</si>
  <si>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</si>
  <si>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</si>
  <si>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</si>
  <si>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</si>
  <si>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</si>
  <si>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</si>
  <si>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</si>
  <si>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</si>
  <si>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</si>
  <si>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</si>
  <si>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</si>
  <si>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</si>
  <si>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</si>
  <si>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</si>
  <si>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</si>
  <si>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</si>
  <si>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</si>
  <si>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</si>
  <si>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</si>
  <si>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</si>
  <si>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</si>
  <si>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</si>
  <si>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</si>
  <si>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</si>
  <si>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</si>
  <si>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</si>
  <si>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</si>
  <si>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</si>
  <si>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</si>
  <si>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</si>
  <si>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</si>
  <si>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</si>
  <si>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</si>
  <si>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</si>
  <si>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</si>
  <si>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</si>
  <si>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</si>
  <si>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</si>
  <si>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</si>
  <si>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</si>
  <si>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</si>
  <si>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</si>
  <si>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</si>
  <si>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</si>
  <si>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</si>
  <si>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</si>
  <si>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</si>
  <si>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</si>
  <si>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</si>
  <si>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</si>
  <si>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</si>
  <si>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</si>
  <si>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</si>
  <si>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</si>
  <si>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</si>
  <si>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</si>
  <si>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</si>
  <si>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</si>
  <si>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</si>
  <si>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</si>
  <si>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</si>
  <si>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</si>
  <si>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</si>
  <si>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</si>
  <si>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</si>
  <si>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</si>
  <si>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</si>
  <si>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</si>
  <si>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</si>
  <si>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</si>
  <si>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</si>
  <si>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</si>
  <si>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</si>
  <si>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</si>
  <si>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</si>
  <si>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</si>
  <si>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</si>
  <si>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</si>
  <si>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</si>
  <si>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</si>
  <si>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</si>
  <si>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</si>
  <si>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</si>
  <si>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</si>
  <si>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</si>
  <si>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</si>
  <si>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</si>
  <si>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</si>
  <si>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</si>
  <si>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</si>
  <si>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</si>
  <si>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</si>
  <si>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</si>
  <si>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</si>
  <si>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</si>
  <si>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</si>
  <si>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</si>
  <si>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</si>
  <si>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</si>
  <si>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</si>
  <si>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</si>
  <si>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</si>
  <si>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</si>
  <si>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</si>
  <si>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</si>
  <si>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</si>
  <si>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</si>
  <si>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</si>
  <si>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</si>
  <si>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</si>
  <si>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</si>
  <si>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</si>
  <si>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</si>
  <si>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</si>
  <si>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</si>
  <si>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</si>
  <si>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</si>
  <si>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</si>
  <si>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</si>
  <si>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</si>
  <si>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</si>
  <si>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</si>
  <si>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</si>
  <si>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</si>
  <si>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</si>
  <si>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</si>
  <si>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</si>
  <si>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</si>
  <si>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</si>
  <si>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</si>
  <si>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</si>
  <si>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</si>
  <si>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</si>
  <si>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</si>
  <si>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</si>
  <si>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</si>
  <si>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</si>
  <si>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</si>
  <si>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</si>
  <si>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</si>
  <si>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</si>
  <si>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</si>
  <si>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</si>
  <si>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</si>
  <si>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</si>
  <si>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</si>
  <si>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</si>
  <si>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</si>
  <si>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</si>
  <si>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</si>
  <si>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</si>
  <si>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</si>
  <si>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</si>
  <si>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</si>
  <si>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</si>
  <si>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</si>
  <si>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</si>
  <si>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</si>
  <si>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</si>
  <si>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</si>
  <si>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</si>
  <si>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</si>
  <si>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</si>
  <si>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</si>
  <si>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</si>
  <si>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</si>
  <si>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</si>
  <si>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</si>
  <si>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</si>
  <si>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</si>
  <si>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</si>
  <si>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</si>
  <si>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</si>
  <si>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</si>
  <si>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</si>
  <si>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</si>
  <si>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</si>
  <si>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</si>
  <si>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</si>
  <si>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</si>
  <si>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</si>
  <si>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</si>
  <si>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</si>
  <si>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</si>
  <si>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</si>
  <si>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</si>
  <si>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</si>
  <si>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</si>
  <si>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</si>
  <si>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</si>
  <si>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</si>
  <si>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</si>
  <si>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</si>
  <si>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</si>
  <si>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</si>
  <si>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</si>
  <si>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</si>
  <si>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</si>
  <si>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</si>
  <si>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</si>
  <si>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</si>
  <si>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</si>
  <si>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</si>
  <si>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</si>
  <si>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</si>
  <si>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</si>
  <si>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</si>
  <si>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</si>
  <si>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</si>
  <si>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</si>
  <si>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</si>
  <si>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</si>
  <si>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</si>
  <si>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</si>
  <si>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</si>
  <si>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</si>
  <si>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</si>
  <si>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</si>
  <si>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</si>
  <si>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</si>
  <si>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</si>
  <si>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</si>
  <si>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</si>
  <si>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</si>
  <si>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</si>
  <si>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</si>
  <si>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</si>
  <si>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</si>
  <si>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</si>
  <si>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</si>
  <si>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</si>
  <si>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</si>
  <si>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</si>
  <si>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</si>
  <si>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</si>
  <si>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</si>
  <si>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</si>
  <si>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</si>
  <si>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</si>
  <si>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</si>
  <si>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</si>
  <si>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</si>
  <si>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</si>
  <si>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</si>
  <si>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</si>
  <si>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</si>
  <si>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</si>
  <si>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</si>
  <si>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</si>
  <si>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</si>
  <si>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</si>
  <si>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</si>
  <si>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</si>
  <si>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</si>
  <si>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</si>
  <si>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</si>
  <si>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</si>
  <si>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</si>
  <si>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</si>
  <si>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</si>
  <si>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</si>
  <si>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</si>
  <si>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</si>
  <si>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</si>
  <si>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</si>
  <si>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</si>
  <si>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</si>
  <si>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</si>
  <si>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</si>
  <si>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</si>
  <si>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</si>
  <si>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</si>
  <si>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</si>
  <si>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</si>
  <si>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</si>
  <si>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</si>
  <si>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</si>
  <si>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</si>
  <si>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</si>
  <si>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</si>
  <si>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</si>
  <si>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</si>
  <si>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</si>
  <si>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</si>
  <si>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</si>
  <si>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</si>
  <si>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</si>
  <si>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</si>
  <si>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</si>
  <si>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</si>
  <si>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</si>
  <si>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</si>
  <si>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</si>
  <si>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</si>
  <si>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</si>
  <si>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</si>
  <si>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</si>
  <si>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</si>
  <si>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</si>
  <si>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</si>
  <si>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</si>
  <si>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</si>
  <si>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</si>
  <si>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</si>
  <si>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</si>
  <si>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</si>
  <si>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</si>
  <si>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</si>
  <si>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</si>
  <si>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</si>
  <si>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</si>
  <si>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</si>
  <si>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</si>
  <si>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</si>
  <si>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</si>
  <si>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</si>
  <si>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</si>
  <si>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</si>
  <si>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</si>
  <si>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</si>
  <si>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</si>
  <si>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</si>
  <si>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</si>
  <si>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</si>
  <si>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</si>
  <si>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</si>
  <si>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</si>
  <si>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</si>
  <si>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</si>
  <si>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</si>
  <si>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</si>
  <si>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</si>
  <si>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</si>
  <si>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</si>
  <si>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</si>
  <si>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</si>
  <si>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</si>
  <si>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</si>
  <si>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</si>
  <si>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</si>
  <si>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</si>
  <si>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</si>
  <si>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</si>
  <si>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</si>
  <si>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</si>
  <si>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</si>
  <si>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</si>
  <si>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</si>
  <si>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</si>
  <si>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</si>
  <si>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</si>
  <si>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</si>
  <si>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</si>
  <si>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</si>
  <si>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</si>
  <si>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</si>
  <si>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</si>
  <si>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</si>
  <si>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</si>
  <si>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</si>
  <si>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</si>
  <si>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</si>
  <si>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</si>
  <si>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</si>
  <si>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</si>
  <si>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</si>
  <si>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</si>
  <si>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</si>
  <si>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</si>
  <si>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</si>
  <si>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</si>
  <si>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</si>
  <si>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</si>
  <si>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</si>
  <si>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</si>
  <si>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</si>
  <si>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</si>
  <si>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</si>
  <si>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</si>
  <si>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</si>
  <si>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</si>
  <si>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</si>
  <si>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</si>
  <si>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</si>
  <si>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</si>
  <si>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</si>
  <si>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</si>
  <si>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</si>
  <si>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</si>
  <si>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</si>
  <si>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</si>
  <si>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</si>
  <si>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</si>
  <si>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</si>
  <si>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</si>
  <si>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</si>
  <si>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</si>
  <si>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</si>
  <si>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</si>
  <si>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</si>
  <si>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</si>
  <si>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</si>
  <si>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</si>
  <si>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</si>
  <si>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</si>
  <si>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</si>
  <si>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</si>
  <si>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</si>
  <si>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</si>
  <si>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</si>
  <si>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</si>
  <si>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</si>
  <si>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</si>
  <si>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</si>
  <si>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</si>
  <si>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</si>
  <si>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</si>
  <si>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</si>
  <si>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</si>
  <si>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</si>
  <si>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</si>
  <si>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</si>
  <si>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</si>
  <si>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</si>
  <si>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</si>
  <si>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</si>
  <si>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</si>
  <si>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</si>
  <si>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</si>
  <si>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</si>
  <si>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</si>
  <si>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</si>
  <si>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</si>
  <si>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</si>
  <si>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</si>
  <si>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</si>
  <si>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</si>
  <si>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</si>
  <si>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</si>
  <si>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</si>
  <si>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</si>
  <si>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</si>
  <si>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</si>
  <si>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</si>
  <si>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</si>
  <si>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</si>
  <si>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</si>
  <si>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</si>
  <si>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</si>
  <si>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</si>
  <si>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</si>
  <si>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</si>
  <si>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</si>
  <si>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</si>
  <si>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</si>
  <si>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</si>
  <si>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</si>
  <si>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</si>
  <si>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</si>
  <si>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</si>
  <si>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</si>
  <si>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</si>
  <si>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</si>
  <si>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</si>
  <si>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</si>
  <si>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</si>
  <si>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</si>
  <si>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</si>
  <si>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</si>
  <si>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</si>
  <si>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</si>
  <si>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</si>
  <si>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</si>
  <si>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</si>
  <si>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</si>
  <si>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</si>
  <si>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</si>
  <si>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</si>
  <si>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</si>
  <si>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</si>
  <si>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</si>
  <si>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</si>
  <si>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</si>
  <si>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</si>
  <si>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</si>
  <si>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</si>
  <si>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</si>
  <si>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</si>
  <si>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</si>
  <si>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</si>
  <si>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</si>
  <si>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</si>
  <si>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</si>
  <si>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</si>
  <si>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</si>
  <si>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</si>
  <si>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</si>
  <si>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</si>
  <si>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</si>
  <si>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</si>
  <si>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</si>
  <si>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</si>
  <si>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</si>
  <si>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</si>
  <si>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</si>
  <si>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</si>
  <si>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</si>
  <si>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</si>
  <si>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</si>
  <si>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</si>
  <si>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</si>
  <si>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</si>
  <si>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</si>
  <si>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</si>
  <si>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</si>
  <si>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</si>
  <si>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</si>
  <si>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</si>
  <si>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</si>
  <si>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</si>
  <si>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</si>
  <si>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</si>
  <si>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</si>
  <si>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</si>
  <si>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</si>
  <si>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</si>
  <si>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</si>
  <si>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</si>
  <si>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</si>
  <si>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</si>
  <si>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</si>
  <si>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</si>
  <si>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</si>
  <si>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</si>
  <si>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</si>
  <si>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</si>
  <si>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</si>
  <si>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</si>
  <si>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</si>
  <si>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</si>
  <si>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</si>
  <si>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</si>
  <si>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</si>
  <si>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</si>
  <si>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</si>
  <si>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</si>
  <si>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</si>
  <si>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</si>
  <si>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</si>
  <si>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</si>
  <si>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</si>
  <si>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</si>
  <si>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</si>
  <si>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</si>
  <si>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</si>
  <si>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</si>
  <si>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</si>
  <si>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</si>
  <si>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</si>
  <si>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</si>
  <si>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</si>
  <si>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</si>
  <si>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</si>
  <si>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</si>
  <si>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</si>
  <si>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</si>
  <si>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</si>
  <si>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</si>
  <si>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</si>
  <si>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</si>
  <si>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</si>
  <si>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</si>
  <si>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</si>
  <si>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</si>
  <si>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</si>
  <si>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</si>
  <si>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</si>
  <si>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</si>
  <si>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</si>
  <si>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</si>
  <si>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</si>
  <si>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</si>
  <si>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</si>
  <si>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</si>
  <si>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</si>
  <si>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</si>
  <si>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</si>
  <si>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</si>
  <si>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</si>
  <si>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</si>
  <si>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</si>
  <si>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</si>
  <si>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</si>
  <si>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</si>
  <si>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</si>
  <si>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</si>
  <si>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</si>
  <si>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</si>
  <si>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</si>
  <si>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</si>
  <si>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</si>
  <si>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</si>
  <si>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</si>
  <si>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</si>
  <si>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</si>
  <si>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</si>
  <si>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</si>
  <si>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</si>
  <si>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</si>
  <si>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</si>
  <si>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</si>
  <si>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</si>
  <si>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</si>
  <si>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</si>
  <si>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</si>
  <si>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</si>
  <si>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</si>
  <si>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</si>
  <si>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</si>
  <si>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</si>
  <si>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</si>
  <si>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</si>
  <si>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</si>
  <si>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</si>
  <si>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</si>
  <si>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</si>
  <si>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</si>
  <si>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</si>
  <si>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</si>
  <si>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</si>
  <si>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</si>
  <si>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</si>
  <si>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</si>
  <si>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</si>
  <si>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</si>
  <si>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</si>
  <si>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</si>
  <si>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</si>
  <si>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</si>
  <si>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</si>
  <si>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</si>
  <si>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</si>
  <si>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</si>
  <si>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</si>
  <si>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</si>
  <si>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</si>
  <si>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</si>
  <si>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</si>
  <si>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</si>
  <si>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</si>
  <si>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</si>
  <si>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</si>
  <si>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</si>
  <si>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</si>
  <si>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</si>
  <si>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</si>
  <si>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</si>
  <si>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</si>
  <si>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</si>
  <si>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</si>
  <si>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</si>
  <si>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</si>
  <si>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</si>
  <si>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</si>
  <si>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</si>
  <si>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</si>
  <si>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</si>
  <si>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</si>
  <si>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</si>
  <si>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</si>
  <si>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</si>
  <si>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</si>
  <si>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</si>
  <si>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</si>
  <si>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</si>
  <si>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</si>
  <si>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</si>
  <si>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</si>
  <si>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</si>
  <si>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</si>
  <si>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</si>
  <si>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</si>
  <si>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</si>
  <si>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</si>
  <si>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</si>
  <si>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</si>
  <si>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</si>
  <si>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</si>
  <si>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</si>
  <si>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</si>
  <si>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</si>
  <si>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</si>
  <si>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</si>
  <si>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</si>
  <si>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</si>
  <si>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</si>
  <si>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</si>
  <si>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</si>
  <si>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</si>
  <si>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</si>
  <si>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</si>
  <si>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</si>
  <si>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</si>
  <si>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</si>
  <si>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</si>
  <si>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</si>
  <si>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</si>
  <si>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</si>
  <si>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</si>
  <si>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</si>
  <si>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</si>
  <si>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</si>
  <si>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</si>
  <si>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</si>
  <si>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</si>
  <si>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</si>
  <si>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</si>
  <si>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</si>
  <si>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</si>
  <si>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</si>
  <si>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</si>
  <si>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</si>
  <si>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</si>
  <si>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</si>
  <si>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</si>
  <si>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</si>
  <si>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</si>
  <si>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</si>
  <si>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</si>
  <si>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</si>
  <si>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</si>
  <si>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</si>
  <si>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</si>
  <si>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</si>
  <si>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</si>
  <si>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</si>
  <si>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</si>
  <si>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</si>
  <si>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</si>
  <si>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</si>
  <si>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</si>
  <si>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</si>
  <si>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</si>
  <si>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</si>
  <si>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</si>
  <si>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</si>
  <si>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</si>
  <si>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</si>
  <si>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</si>
  <si>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</si>
  <si>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</si>
  <si>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</si>
  <si>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</si>
  <si>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</si>
  <si>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</si>
  <si>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</si>
  <si>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</si>
  <si>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</si>
  <si>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</si>
  <si>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</si>
  <si>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</si>
  <si>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</si>
  <si>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</si>
  <si>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</si>
  <si>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</si>
  <si>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</si>
  <si>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</si>
  <si>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</si>
  <si>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</si>
  <si>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</si>
  <si>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</si>
  <si>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</si>
  <si>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</si>
  <si>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</si>
  <si>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</si>
  <si>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</si>
  <si>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</si>
  <si>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</si>
  <si>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</si>
  <si>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</si>
  <si>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</si>
  <si>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</si>
  <si>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</si>
  <si>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</si>
  <si>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</si>
  <si>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</si>
  <si>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</si>
  <si>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</si>
  <si>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</si>
  <si>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</si>
  <si>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</si>
  <si>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</si>
  <si>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</si>
  <si>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</si>
  <si>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</si>
  <si>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</si>
  <si>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</si>
  <si>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</si>
  <si>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</si>
  <si>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</si>
  <si>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</si>
  <si>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</si>
  <si>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</si>
  <si>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</si>
  <si>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</si>
  <si>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</si>
  <si>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</si>
  <si>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</si>
  <si>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</si>
  <si>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</si>
  <si>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</si>
  <si>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</si>
  <si>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</si>
  <si>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</si>
  <si>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</si>
  <si>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</si>
  <si>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</si>
  <si>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</si>
  <si>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</si>
  <si>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</si>
  <si>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</si>
  <si>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</si>
  <si>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</si>
  <si>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</si>
  <si>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</si>
  <si>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</si>
  <si>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</si>
  <si>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</si>
  <si>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</si>
  <si>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</si>
  <si>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</si>
  <si>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</si>
  <si>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</si>
  <si>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</si>
  <si>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</si>
  <si>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</si>
  <si>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</si>
  <si>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</si>
  <si>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</si>
  <si>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</si>
  <si>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</si>
  <si>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</si>
  <si>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</si>
  <si>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</si>
  <si>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</si>
  <si>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</si>
  <si>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</si>
  <si>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</si>
  <si>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</si>
  <si>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</si>
  <si>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</si>
  <si>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</si>
  <si>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</si>
  <si>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</si>
  <si>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</si>
  <si>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</si>
  <si>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</si>
  <si>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</si>
  <si>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</si>
  <si>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</si>
  <si>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</si>
  <si>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</si>
  <si>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</si>
  <si>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</si>
  <si>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</si>
  <si>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</si>
  <si>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</si>
  <si>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</si>
  <si>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</si>
  <si>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</si>
  <si>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</si>
  <si>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</si>
  <si>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</si>
  <si>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</si>
  <si>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</si>
  <si>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</si>
  <si>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</si>
  <si>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</si>
  <si>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</si>
  <si>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</si>
  <si>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</si>
  <si>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</si>
  <si>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</si>
  <si>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</si>
  <si>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</si>
  <si>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</si>
  <si>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</si>
  <si>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</si>
  <si>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</si>
  <si>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</si>
  <si>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</si>
  <si>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</si>
  <si>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</si>
  <si>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</si>
  <si>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</si>
  <si>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</si>
  <si>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</si>
  <si>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</si>
  <si>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</si>
  <si>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</si>
  <si>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</si>
  <si>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</si>
  <si>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</si>
  <si>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</si>
  <si>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</si>
  <si>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</si>
  <si>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</si>
  <si>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</si>
  <si>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</si>
  <si>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</si>
  <si>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</si>
  <si>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</si>
  <si>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</si>
  <si>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</si>
  <si>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</si>
  <si>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</si>
  <si>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</si>
  <si>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</si>
  <si>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</si>
  <si>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</si>
  <si>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</si>
  <si>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</si>
  <si>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</si>
  <si>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</si>
  <si>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</si>
  <si>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</si>
  <si>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</si>
  <si>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</si>
  <si>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</si>
  <si>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</si>
  <si>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</si>
  <si>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</si>
  <si>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</si>
  <si>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</si>
  <si>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</si>
  <si>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</si>
  <si>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</si>
  <si>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</si>
  <si>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</si>
  <si>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</si>
  <si>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</si>
  <si>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</si>
  <si>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</si>
  <si>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</si>
  <si>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</si>
  <si>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</si>
  <si>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</si>
  <si>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</si>
  <si>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</si>
  <si>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</si>
  <si>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</si>
  <si>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</si>
  <si>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</si>
  <si>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</si>
  <si>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</si>
  <si>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</si>
  <si>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</si>
  <si>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</si>
  <si>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</si>
  <si>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</si>
  <si>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</si>
  <si>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</si>
  <si>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</si>
  <si>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</si>
  <si>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</si>
  <si>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</si>
  <si>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</si>
  <si>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</si>
  <si>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</si>
  <si>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</si>
  <si>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</si>
  <si>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</si>
  <si>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</si>
  <si>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</si>
  <si>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</si>
  <si>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</si>
  <si>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</si>
  <si>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</si>
  <si>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</si>
  <si>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</si>
  <si>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</si>
  <si>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</si>
  <si>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</si>
  <si>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</si>
  <si>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</si>
  <si>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</si>
  <si>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</si>
  <si>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</si>
  <si>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</si>
  <si>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</si>
  <si>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</si>
  <si>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</si>
  <si>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</si>
  <si>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</si>
  <si>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</si>
  <si>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</si>
  <si>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</si>
  <si>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</si>
  <si>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</si>
  <si>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</si>
  <si>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</si>
  <si>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</si>
  <si>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</si>
  <si>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</si>
  <si>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</si>
  <si>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</si>
  <si>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</si>
  <si>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</si>
  <si>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</si>
  <si>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</si>
  <si>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</si>
  <si>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</si>
  <si>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</si>
  <si>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</si>
  <si>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</si>
  <si>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</si>
  <si>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</si>
  <si>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</si>
  <si>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</si>
  <si>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</si>
  <si>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</si>
  <si>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</si>
  <si>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</si>
  <si>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</si>
  <si>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</si>
  <si>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</si>
  <si>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</si>
  <si>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</si>
  <si>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</si>
  <si>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</si>
  <si>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</si>
  <si>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</si>
  <si>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</si>
  <si>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</si>
  <si>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</si>
  <si>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</si>
  <si>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</si>
  <si>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</si>
  <si>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</si>
  <si>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</si>
  <si>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</si>
  <si>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</si>
  <si>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</si>
  <si>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</si>
  <si>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</si>
  <si>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</si>
  <si>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</si>
  <si>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</si>
  <si>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</si>
  <si>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</si>
  <si>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</si>
  <si>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</si>
  <si>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</si>
  <si>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</si>
  <si>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</si>
  <si>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</si>
  <si>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</si>
  <si>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</si>
  <si>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</si>
  <si>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</si>
  <si>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</si>
  <si>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</si>
  <si>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</si>
  <si>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</si>
  <si>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</si>
  <si>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</si>
  <si>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</si>
  <si>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</si>
  <si>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</si>
  <si>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</si>
  <si>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</si>
  <si>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</si>
  <si>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</si>
  <si>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</si>
  <si>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</si>
  <si>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</si>
  <si>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</si>
  <si>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</si>
  <si>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</si>
  <si>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</si>
  <si>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</si>
  <si>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</si>
  <si>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</si>
  <si>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</si>
  <si>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</si>
  <si>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</si>
  <si>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</si>
  <si>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</si>
  <si>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</si>
  <si>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</si>
  <si>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</si>
  <si>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</si>
  <si>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</si>
  <si>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</si>
  <si>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</si>
  <si>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</si>
  <si>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</si>
  <si>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</si>
  <si>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</si>
  <si>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</si>
  <si>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</si>
  <si>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</si>
  <si>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</si>
  <si>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</si>
  <si>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</si>
  <si>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</si>
  <si>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</si>
  <si>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</si>
  <si>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</si>
  <si>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</si>
  <si>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</si>
  <si>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</si>
  <si>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</si>
  <si>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</si>
  <si>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</si>
  <si>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</si>
  <si>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</si>
  <si>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</si>
  <si>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</si>
  <si>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</si>
  <si>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</si>
  <si>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</si>
  <si>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</si>
  <si>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</si>
  <si>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</si>
  <si>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</si>
  <si>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</si>
  <si>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</si>
  <si>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</si>
  <si>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</si>
  <si>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</si>
  <si>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</si>
  <si>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</si>
  <si>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</si>
  <si>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</si>
  <si>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</si>
  <si>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</si>
  <si>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</si>
  <si>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</si>
  <si>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</si>
  <si>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</si>
  <si>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</si>
  <si>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</si>
  <si>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</si>
  <si>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</si>
  <si>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</si>
  <si>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</si>
  <si>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</si>
  <si>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</si>
  <si>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</si>
  <si>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</si>
  <si>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</si>
  <si>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</si>
  <si>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</si>
  <si>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</si>
  <si>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</si>
  <si>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</si>
  <si>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</si>
  <si>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</si>
  <si>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</si>
  <si>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</si>
  <si>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</si>
  <si>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</si>
  <si>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</si>
  <si>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</si>
  <si>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</si>
  <si>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</si>
  <si>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</si>
  <si>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</si>
  <si>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</si>
  <si>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</si>
  <si>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</si>
  <si>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</si>
  <si>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</si>
  <si>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</si>
  <si>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</si>
  <si>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</si>
  <si>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</si>
  <si>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</si>
  <si>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</si>
  <si>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</si>
  <si>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</si>
  <si>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</si>
  <si>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</si>
  <si>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</si>
  <si>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</si>
  <si>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</si>
  <si>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</si>
  <si>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</si>
  <si>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</si>
  <si>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</si>
  <si>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</si>
  <si>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</si>
  <si>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</si>
  <si>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</si>
  <si>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</si>
  <si>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</si>
  <si>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</si>
  <si>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</si>
  <si>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</si>
  <si>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</si>
  <si>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</si>
  <si>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</si>
  <si>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</si>
  <si>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</si>
  <si>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</si>
  <si>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</si>
  <si>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</si>
  <si>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</si>
  <si>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</si>
  <si>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</si>
  <si>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</si>
  <si>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</si>
  <si>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</si>
  <si>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</si>
  <si>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</si>
  <si>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</si>
  <si>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</si>
  <si>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</si>
  <si>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</si>
  <si>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</si>
  <si>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</si>
  <si>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</si>
  <si>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</si>
  <si>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</si>
  <si>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</si>
  <si>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</si>
  <si>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</si>
  <si>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</si>
  <si>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</si>
  <si>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</si>
  <si>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</si>
  <si>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</si>
  <si>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</si>
  <si>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</si>
  <si>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</si>
  <si>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</si>
  <si>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</si>
  <si>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</si>
  <si>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</si>
  <si>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</si>
  <si>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</si>
  <si>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</si>
  <si>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</si>
  <si>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</si>
  <si>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</si>
  <si>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</si>
  <si>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</si>
  <si>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</si>
  <si>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</si>
  <si>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</si>
  <si>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</si>
  <si>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</si>
  <si>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</si>
  <si>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</si>
  <si>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</si>
  <si>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</si>
  <si>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</si>
  <si>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</si>
  <si>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</si>
  <si>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</si>
  <si>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</si>
  <si>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</si>
  <si>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</si>
  <si>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</si>
  <si>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</si>
  <si>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</si>
  <si>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</si>
  <si>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</si>
  <si>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</si>
  <si>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</si>
  <si>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</si>
  <si>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</si>
  <si>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</si>
  <si>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</si>
  <si>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</si>
  <si>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</si>
  <si>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</si>
  <si>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</si>
  <si>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</si>
  <si>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</si>
  <si>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</si>
  <si>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</si>
  <si>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</si>
  <si>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</si>
  <si>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</si>
  <si>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</si>
  <si>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</si>
  <si>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</si>
  <si>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</si>
  <si>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</si>
  <si>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</si>
  <si>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</si>
  <si>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</si>
  <si>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</si>
  <si>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</si>
  <si>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</si>
  <si>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</si>
  <si>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</si>
  <si>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</si>
  <si>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</si>
  <si>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</si>
  <si>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</si>
  <si>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</si>
  <si>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</si>
  <si>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</si>
  <si>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</si>
  <si>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</si>
  <si>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</si>
  <si>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</si>
  <si>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</si>
  <si>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</si>
  <si>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</si>
  <si>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</si>
  <si>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</si>
  <si>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</si>
  <si>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</si>
  <si>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</si>
  <si>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</si>
  <si>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</si>
  <si>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</si>
  <si>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</si>
  <si>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</si>
  <si>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</si>
  <si>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</si>
  <si>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</si>
  <si>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</si>
  <si>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</si>
  <si>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</si>
  <si>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</si>
  <si>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</si>
  <si>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</si>
  <si>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</si>
  <si>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</si>
  <si>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</si>
  <si>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</si>
  <si>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</si>
  <si>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</si>
  <si>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</si>
  <si>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</si>
  <si>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</si>
  <si>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</si>
  <si>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</si>
  <si>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</si>
  <si>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</si>
  <si>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</si>
  <si>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</si>
  <si>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</si>
  <si>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</si>
  <si>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</si>
  <si>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</si>
  <si>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</si>
  <si>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</si>
  <si>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</si>
  <si>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</si>
  <si>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</si>
  <si>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</si>
  <si>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</si>
  <si>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</si>
  <si>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</si>
  <si>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</si>
  <si>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</si>
  <si>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</si>
  <si>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</si>
  <si>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</si>
  <si>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</si>
  <si>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</si>
  <si>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</si>
  <si>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</si>
  <si>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</si>
  <si>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</si>
  <si>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</si>
  <si>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</si>
  <si>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</si>
  <si>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</si>
  <si>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</si>
  <si>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</si>
  <si>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</si>
  <si>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</si>
  <si>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</si>
  <si>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</si>
  <si>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</si>
  <si>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</si>
  <si>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</si>
  <si>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</si>
  <si>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</si>
  <si>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</si>
  <si>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</si>
  <si>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</si>
  <si>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</si>
  <si>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</si>
  <si>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</si>
  <si>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</si>
  <si>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</si>
  <si>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</si>
  <si>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</si>
  <si>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</si>
  <si>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</si>
  <si>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</si>
  <si>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</si>
  <si>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</si>
  <si>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</si>
  <si>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</si>
  <si>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</si>
  <si>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</si>
  <si>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</si>
  <si>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</si>
  <si>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</si>
  <si>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</si>
  <si>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</si>
  <si>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</si>
  <si>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</si>
  <si>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</si>
  <si>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</si>
  <si>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</si>
  <si>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</si>
  <si>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</si>
  <si>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</si>
  <si>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</si>
  <si>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</si>
  <si>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</si>
  <si>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</si>
  <si>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</si>
  <si>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</si>
  <si>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</si>
  <si>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</si>
  <si>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</si>
  <si>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</si>
  <si>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</si>
  <si>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</si>
  <si>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</si>
  <si>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</si>
  <si>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</si>
  <si>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</si>
  <si>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</si>
  <si>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</si>
  <si>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</si>
  <si>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</si>
  <si>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</si>
  <si>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</si>
  <si>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</si>
  <si>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</si>
  <si>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</si>
  <si>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</si>
  <si>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</si>
  <si>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</si>
  <si>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</si>
  <si>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</si>
  <si>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</si>
  <si>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</si>
  <si>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</si>
  <si>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</si>
  <si>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</si>
  <si>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</si>
  <si>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</si>
  <si>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</si>
  <si>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</si>
  <si>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</si>
  <si>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</si>
  <si>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</si>
  <si>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</si>
  <si>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</si>
  <si>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</si>
  <si>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</si>
  <si>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</si>
  <si>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</si>
  <si>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</si>
  <si>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</si>
  <si>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</si>
  <si>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</si>
  <si>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</si>
  <si>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</si>
  <si>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</si>
  <si>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</si>
  <si>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</si>
  <si>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</si>
  <si>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</si>
  <si>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</si>
  <si>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</si>
  <si>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</si>
  <si>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</si>
  <si>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</si>
  <si>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</si>
  <si>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</si>
  <si>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</si>
  <si>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</si>
  <si>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</si>
  <si>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</si>
  <si>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</si>
  <si>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</si>
  <si>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</si>
  <si>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</si>
  <si>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</si>
  <si>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</si>
  <si>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</si>
  <si>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</si>
  <si>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</si>
  <si>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</si>
  <si>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</si>
  <si>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</si>
  <si>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</si>
  <si>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</si>
  <si>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</si>
  <si>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</si>
  <si>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</si>
  <si>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</si>
  <si>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</si>
  <si>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</si>
  <si>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</si>
  <si>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</si>
  <si>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</si>
  <si>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</si>
  <si>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</si>
  <si>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</si>
  <si>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</si>
  <si>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</si>
  <si>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</si>
  <si>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</si>
  <si>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</si>
  <si>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</si>
  <si>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</si>
  <si>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</si>
  <si>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</si>
  <si>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</si>
  <si>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</si>
  <si>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</si>
  <si>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</si>
  <si>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</si>
  <si>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</si>
  <si>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</si>
  <si>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</si>
  <si>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</si>
  <si>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</si>
  <si>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</si>
  <si>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</si>
  <si>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</si>
  <si>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</si>
  <si>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</si>
  <si>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</si>
  <si>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</si>
  <si>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</si>
  <si>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</si>
  <si>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</si>
  <si>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</si>
  <si>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</si>
  <si>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</si>
  <si>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</si>
  <si>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</si>
  <si>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</si>
  <si>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</si>
  <si>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</si>
  <si>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</si>
  <si>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</si>
  <si>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</si>
  <si>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</si>
  <si>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</si>
  <si>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</si>
  <si>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</si>
  <si>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</si>
  <si>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</si>
  <si>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</si>
  <si>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</si>
  <si>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</si>
  <si>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</si>
  <si>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</si>
  <si>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</si>
  <si>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</si>
  <si>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</si>
  <si>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</si>
  <si>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</si>
  <si>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</si>
  <si>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</si>
  <si>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</si>
  <si>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</si>
  <si>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</si>
  <si>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</si>
  <si>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</si>
  <si>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</si>
  <si>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</si>
  <si>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</si>
  <si>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</si>
  <si>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</si>
  <si>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</si>
  <si>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</si>
  <si>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</si>
  <si>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</si>
  <si>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</si>
  <si>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</si>
  <si>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</si>
  <si>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</si>
  <si>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</si>
  <si>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</si>
  <si>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</si>
  <si>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</si>
  <si>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</si>
  <si>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</si>
  <si>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</si>
  <si>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</si>
  <si>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</si>
  <si>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</si>
  <si>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</si>
  <si>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</si>
  <si>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</si>
  <si>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</si>
  <si>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</si>
  <si>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</si>
  <si>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</si>
  <si>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</si>
  <si>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</si>
  <si>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</si>
  <si>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</si>
  <si>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</si>
  <si>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</si>
  <si>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</si>
  <si>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</si>
  <si>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</si>
  <si>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</si>
  <si>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</si>
  <si>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</si>
  <si>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</si>
  <si>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</si>
  <si>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</si>
  <si>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</si>
  <si>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</si>
  <si>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</si>
  <si>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</si>
  <si>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</si>
  <si>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</si>
  <si>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</si>
  <si>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</si>
  <si>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</si>
  <si>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</si>
  <si>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</si>
  <si>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</si>
  <si>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</si>
  <si>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</si>
  <si>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</si>
  <si>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</si>
  <si>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</si>
  <si>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</si>
  <si>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</si>
  <si>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</si>
  <si>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</si>
  <si>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</si>
  <si>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</si>
  <si>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</si>
  <si>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</si>
  <si>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</si>
  <si>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</si>
  <si>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</si>
  <si>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</si>
  <si>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</si>
  <si>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</si>
  <si>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</si>
  <si>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</si>
  <si>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</si>
  <si>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</si>
  <si>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</si>
  <si>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</si>
  <si>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</si>
  <si>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</si>
  <si>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</si>
  <si>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</si>
  <si>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</si>
  <si>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</si>
  <si>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</si>
  <si>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</si>
  <si>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</si>
  <si>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</si>
  <si>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</si>
  <si>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</si>
  <si>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</si>
  <si>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</si>
  <si>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</si>
  <si>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</si>
  <si>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</si>
  <si>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</si>
  <si>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</si>
  <si>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</si>
  <si>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</si>
  <si>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</si>
  <si>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</si>
  <si>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</si>
  <si>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</si>
  <si>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</si>
  <si>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</si>
  <si>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</si>
  <si>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</si>
  <si>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</si>
  <si>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</si>
  <si>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</si>
  <si>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</si>
  <si>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</si>
  <si>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</si>
  <si>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</si>
  <si>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</si>
  <si>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</si>
  <si>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</si>
  <si>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</si>
  <si>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</si>
  <si>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</si>
  <si>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</si>
  <si>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</si>
  <si>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</si>
  <si>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</si>
  <si>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</si>
  <si>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</si>
  <si>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</si>
  <si>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</si>
  <si>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</si>
  <si>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</si>
  <si>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</si>
  <si>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</si>
  <si>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</si>
  <si>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</si>
  <si>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</si>
  <si>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</si>
  <si>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</si>
  <si>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</si>
  <si>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</si>
  <si>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</si>
  <si>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</si>
  <si>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</si>
  <si>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</si>
  <si>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</si>
  <si>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</si>
  <si>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</si>
  <si>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</si>
  <si>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</si>
  <si>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</si>
  <si>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</si>
  <si>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</si>
  <si>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</si>
  <si>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</si>
  <si>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</si>
  <si>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</si>
  <si>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</si>
  <si>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</si>
  <si>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</si>
  <si>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</si>
  <si>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</si>
  <si>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</si>
  <si>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</si>
  <si>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</si>
  <si>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</si>
  <si>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</si>
  <si>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</si>
  <si>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</si>
  <si>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</si>
  <si>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</si>
  <si>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</si>
  <si>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</si>
  <si>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</si>
  <si>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</si>
  <si>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</si>
  <si>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</si>
  <si>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</si>
  <si>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</si>
  <si>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</si>
  <si>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</si>
  <si>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</si>
  <si>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</si>
  <si>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</si>
  <si>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</si>
  <si>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</si>
  <si>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</si>
  <si>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</si>
  <si>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</si>
  <si>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</si>
  <si>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</si>
  <si>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</si>
  <si>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</si>
  <si>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</si>
  <si>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</si>
  <si>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</si>
  <si>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</si>
  <si>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</si>
  <si>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</si>
  <si>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</si>
  <si>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</si>
  <si>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</si>
  <si>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</si>
  <si>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</si>
  <si>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</si>
  <si>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</si>
  <si>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</si>
  <si>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</si>
  <si>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</si>
  <si>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</si>
  <si>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</si>
  <si>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</si>
  <si>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</si>
  <si>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</si>
  <si>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</si>
  <si>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</si>
  <si>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</si>
  <si>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</si>
  <si>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</si>
  <si>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</si>
  <si>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</si>
  <si>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</si>
  <si>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</si>
  <si>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</si>
  <si>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</si>
  <si>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</si>
  <si>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</si>
  <si>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</si>
  <si>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</si>
  <si>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</si>
  <si>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</si>
  <si>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</si>
  <si>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</si>
  <si>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</si>
  <si>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</si>
  <si>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</si>
  <si>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</si>
  <si>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</si>
  <si>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</si>
  <si>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</si>
  <si>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</si>
  <si>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</si>
  <si>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</si>
  <si>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</si>
  <si>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</si>
  <si>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</si>
  <si>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</si>
  <si>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</si>
  <si>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</si>
  <si>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</si>
  <si>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</si>
  <si>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</si>
  <si>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</si>
  <si>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</si>
  <si>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</si>
  <si>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</si>
  <si>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</si>
  <si>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</si>
  <si>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</si>
  <si>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</si>
  <si>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</si>
  <si>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</si>
  <si>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</si>
  <si>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</si>
  <si>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</si>
  <si>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</si>
  <si>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</si>
  <si>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</si>
  <si>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</si>
  <si>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</si>
  <si>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</si>
  <si>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</si>
  <si>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</si>
  <si>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</si>
  <si>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</si>
  <si>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</si>
  <si>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</si>
  <si>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</si>
  <si>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</si>
  <si>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</si>
  <si>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</si>
  <si>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</si>
  <si>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</si>
  <si>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</si>
  <si>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</si>
  <si>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</si>
  <si>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</si>
  <si>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</si>
  <si>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</si>
  <si>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</si>
  <si>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</si>
  <si>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</si>
  <si>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</si>
  <si>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</si>
  <si>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</si>
  <si>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</si>
  <si>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</si>
  <si>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</si>
  <si>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</si>
  <si>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</si>
  <si>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</si>
  <si>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</si>
  <si>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</si>
  <si>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</si>
  <si>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</si>
  <si>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</si>
  <si>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</si>
  <si>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</si>
  <si>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</si>
  <si>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</si>
  <si>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</si>
  <si>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</si>
  <si>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</si>
  <si>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</si>
  <si>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</si>
  <si>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</si>
  <si>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</si>
  <si>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</si>
  <si>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</si>
  <si>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</si>
  <si>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</si>
  <si>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</si>
  <si>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</si>
  <si>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</si>
  <si>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</si>
  <si>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</si>
  <si>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</si>
  <si>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</si>
  <si>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</si>
  <si>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</si>
  <si>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</si>
  <si>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</si>
  <si>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</si>
  <si>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</si>
  <si>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</si>
  <si>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</si>
  <si>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</si>
  <si>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</si>
  <si>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</si>
  <si>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</si>
  <si>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</si>
  <si>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</si>
  <si>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</si>
  <si>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</si>
  <si>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</si>
  <si>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</si>
  <si>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</si>
  <si>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</si>
  <si>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</si>
  <si>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</si>
  <si>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</si>
  <si>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</si>
  <si>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</si>
  <si>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</si>
  <si>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</si>
  <si>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</si>
  <si>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</si>
  <si>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</si>
  <si>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</si>
  <si>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</si>
  <si>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</si>
  <si>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</si>
  <si>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</si>
  <si>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</si>
  <si>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</si>
  <si>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</si>
  <si>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</si>
  <si>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</si>
  <si>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</si>
  <si>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</si>
  <si>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</si>
  <si>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</si>
  <si>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</si>
  <si>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</si>
  <si>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</si>
  <si>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</si>
  <si>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</si>
  <si>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</si>
  <si>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</si>
  <si>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</si>
  <si>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</si>
  <si>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</si>
  <si>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</si>
  <si>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</si>
  <si>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</si>
  <si>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</si>
  <si>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</si>
  <si>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</si>
  <si>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</si>
  <si>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</si>
  <si>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</si>
  <si>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</si>
  <si>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</si>
  <si>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</si>
  <si>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</si>
  <si>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</si>
  <si>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</si>
  <si>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</si>
  <si>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</si>
  <si>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</si>
  <si>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</si>
  <si>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</si>
  <si>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</si>
  <si>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</si>
  <si>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</si>
  <si>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</si>
  <si>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</si>
  <si>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</si>
  <si>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</si>
  <si>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</si>
  <si>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</si>
  <si>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</si>
  <si>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</si>
  <si>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</si>
  <si>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</si>
  <si>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</si>
  <si>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</si>
  <si>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</si>
  <si>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</si>
  <si>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</si>
  <si>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</si>
  <si>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</si>
  <si>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</si>
  <si>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</si>
  <si>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</si>
  <si>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</si>
  <si>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</si>
  <si>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</si>
  <si>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</si>
  <si>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</si>
  <si>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</si>
  <si>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</si>
  <si>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</si>
  <si>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</si>
  <si>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</si>
  <si>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</si>
  <si>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</si>
  <si>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</si>
  <si>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</si>
  <si>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</si>
  <si>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</si>
  <si>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</si>
  <si>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</si>
  <si>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</si>
  <si>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</si>
  <si>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</si>
  <si>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</si>
  <si>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</si>
  <si>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</si>
  <si>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</si>
  <si>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</si>
  <si>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</si>
  <si>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</si>
  <si>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</si>
  <si>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</si>
  <si>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</si>
  <si>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</si>
  <si>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</si>
  <si>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</si>
  <si>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</si>
  <si>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</si>
  <si>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</si>
  <si>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</si>
  <si>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</si>
  <si>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</si>
  <si>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</si>
  <si>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</si>
  <si>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</si>
  <si>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</si>
  <si>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</si>
  <si>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</si>
  <si>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</si>
  <si>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</si>
  <si>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</si>
  <si>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</si>
  <si>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</si>
  <si>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</si>
  <si>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</si>
  <si>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</si>
  <si>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</si>
  <si>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</si>
  <si>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</si>
  <si>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</si>
  <si>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</si>
  <si>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</si>
  <si>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</si>
  <si>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</si>
  <si>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</si>
  <si>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</si>
  <si>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</si>
  <si>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</si>
  <si>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</si>
  <si>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</si>
  <si>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</si>
  <si>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</si>
  <si>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</si>
  <si>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</si>
  <si>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</si>
  <si>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</si>
  <si>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</si>
  <si>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</si>
  <si>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</si>
  <si>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</si>
  <si>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</si>
  <si>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</si>
  <si>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</si>
  <si>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</si>
  <si>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</si>
  <si>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</si>
  <si>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</si>
  <si>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</si>
  <si>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</si>
  <si>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</si>
  <si>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</si>
  <si>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</si>
  <si>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</si>
  <si>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</si>
  <si>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</si>
  <si>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</si>
  <si>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</si>
  <si>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</si>
  <si>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</si>
  <si>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</si>
  <si>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</si>
  <si>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</si>
  <si>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</si>
  <si>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</si>
  <si>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</si>
  <si>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</si>
  <si>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</si>
  <si>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</si>
  <si>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</si>
  <si>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</si>
  <si>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</si>
  <si>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</si>
  <si>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</si>
  <si>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</si>
  <si>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</si>
  <si>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</si>
  <si>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</si>
  <si>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</si>
  <si>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</si>
  <si>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</si>
  <si>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</si>
  <si>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</si>
  <si>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</si>
  <si>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</si>
  <si>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</si>
  <si>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</si>
  <si>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</si>
  <si>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</si>
  <si>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</si>
  <si>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</si>
  <si>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</si>
  <si>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</si>
  <si>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</si>
  <si>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</si>
  <si>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</si>
  <si>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</si>
  <si>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</si>
  <si>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</si>
  <si>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</si>
  <si>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</si>
  <si>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</si>
  <si>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</si>
  <si>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</si>
  <si>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</si>
  <si>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</si>
  <si>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</si>
  <si>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</si>
  <si>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</si>
  <si>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</si>
  <si>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</si>
  <si>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</si>
  <si>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</si>
  <si>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</si>
  <si>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</si>
  <si>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</si>
  <si>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</si>
  <si>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</si>
  <si>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</si>
  <si>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</si>
  <si>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</si>
  <si>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</si>
  <si>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</si>
  <si>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</si>
  <si>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</si>
  <si>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</si>
  <si>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</si>
  <si>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</si>
  <si>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</si>
  <si>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</si>
  <si>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</si>
  <si>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</si>
  <si>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</si>
  <si>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</si>
  <si>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</si>
  <si>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</si>
  <si>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</si>
  <si>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</si>
  <si>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</si>
  <si>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</si>
  <si>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</si>
  <si>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</si>
  <si>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</si>
  <si>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</si>
  <si>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</si>
  <si>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</si>
  <si>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</si>
  <si>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</si>
  <si>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</si>
  <si>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</si>
  <si>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</si>
  <si>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</si>
  <si>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</si>
  <si>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</si>
  <si>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</si>
  <si>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</si>
  <si>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</si>
  <si>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</si>
  <si>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</si>
  <si>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</si>
  <si>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</si>
  <si>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</si>
  <si>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</si>
  <si>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</si>
  <si>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</si>
  <si>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</si>
  <si>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</si>
  <si>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</si>
  <si>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</si>
  <si>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</si>
  <si>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</si>
  <si>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</si>
  <si>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</si>
  <si>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</si>
  <si>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</si>
  <si>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</si>
  <si>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</si>
  <si>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</si>
  <si>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</si>
  <si>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</si>
  <si>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</si>
  <si>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</si>
  <si>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</si>
  <si>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</si>
  <si>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</si>
  <si>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</si>
  <si>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</si>
  <si>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</si>
  <si>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</si>
  <si>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</si>
  <si>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</si>
  <si>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</si>
  <si>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</si>
  <si>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</si>
  <si>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</si>
  <si>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</si>
  <si>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</si>
  <si>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</si>
  <si>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</si>
  <si>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</si>
  <si>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</si>
  <si>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</si>
  <si>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</si>
  <si>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</si>
  <si>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</si>
  <si>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</si>
  <si>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</si>
  <si>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</si>
  <si>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</si>
  <si>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</si>
  <si>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</si>
  <si>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</si>
  <si>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</si>
  <si>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</si>
  <si>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</si>
  <si>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</si>
  <si>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</si>
  <si>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</si>
  <si>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</si>
  <si>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</si>
  <si>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</si>
  <si>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</si>
  <si>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</si>
  <si>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</si>
  <si>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</si>
  <si>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</si>
  <si>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</si>
  <si>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</si>
  <si>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</si>
  <si>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</si>
  <si>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</si>
  <si>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</si>
  <si>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</si>
  <si>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</si>
  <si>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</si>
  <si>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</si>
  <si>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</si>
  <si>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</si>
  <si>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</si>
  <si>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</si>
  <si>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</si>
  <si>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</si>
  <si>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</si>
  <si>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</si>
  <si>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</si>
  <si>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</si>
  <si>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</si>
  <si>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</si>
  <si>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</si>
  <si>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</si>
  <si>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</si>
  <si>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</si>
  <si>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</si>
  <si>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</si>
  <si>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</si>
  <si>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</si>
  <si>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</si>
  <si>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</si>
  <si>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</si>
  <si>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</si>
  <si>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</si>
  <si>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</si>
  <si>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</si>
  <si>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</si>
  <si>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</si>
  <si>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</si>
  <si>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</si>
  <si>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</si>
  <si>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</si>
  <si>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</si>
  <si>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</si>
  <si>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</si>
  <si>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</si>
  <si>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</si>
  <si>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</si>
  <si>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</si>
  <si>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</si>
  <si>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</si>
  <si>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</si>
  <si>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</si>
  <si>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</si>
  <si>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</si>
  <si>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</si>
  <si>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</si>
  <si>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</si>
  <si>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</si>
  <si>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</si>
  <si>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</si>
  <si>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</si>
  <si>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</si>
  <si>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</si>
  <si>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</si>
  <si>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</si>
  <si>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</si>
  <si>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</si>
  <si>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</si>
  <si>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</si>
  <si>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</si>
  <si>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</si>
  <si>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</si>
  <si>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</si>
  <si>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</si>
  <si>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</si>
  <si>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</si>
  <si>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</si>
  <si>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</si>
  <si>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</si>
  <si>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</si>
  <si>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</si>
  <si>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</si>
  <si>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</si>
  <si>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</si>
  <si>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</si>
  <si>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</si>
  <si>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</si>
  <si>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</si>
  <si>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</si>
  <si>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</si>
  <si>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</si>
  <si>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</si>
  <si>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</si>
  <si>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</si>
  <si>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</si>
  <si>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</si>
  <si>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</si>
  <si>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</si>
  <si>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</si>
  <si>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</si>
  <si>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</si>
  <si>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</si>
  <si>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</si>
  <si>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</si>
  <si>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</si>
  <si>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</si>
  <si>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</si>
  <si>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</si>
  <si>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</si>
  <si>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</si>
  <si>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</si>
  <si>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</si>
  <si>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</si>
  <si>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</si>
  <si>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</si>
  <si>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</si>
  <si>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</si>
  <si>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</si>
  <si>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</si>
  <si>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</si>
  <si>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</si>
  <si>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</si>
  <si>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</si>
  <si>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</si>
  <si>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</si>
  <si>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</si>
  <si>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</si>
  <si>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</si>
  <si>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</si>
  <si>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</si>
  <si>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</si>
  <si>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</si>
  <si>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</si>
  <si>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</si>
  <si>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</si>
  <si>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</si>
  <si>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</si>
  <si>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</si>
  <si>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</si>
  <si>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</si>
  <si>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</si>
  <si>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</si>
  <si>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</si>
  <si>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</si>
  <si>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</si>
  <si>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</si>
  <si>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</si>
  <si>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</si>
  <si>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</si>
  <si>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</si>
  <si>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</si>
  <si>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</si>
  <si>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</si>
  <si>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</si>
  <si>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</si>
  <si>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</si>
  <si>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</si>
  <si>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</si>
  <si>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</si>
  <si>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</si>
  <si>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</si>
  <si>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</si>
  <si>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</si>
  <si>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</si>
  <si>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</si>
  <si>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</si>
  <si>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</si>
  <si>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</si>
  <si>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</si>
  <si>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</si>
  <si>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</si>
  <si>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</si>
  <si>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</si>
  <si>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</si>
  <si>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</si>
  <si>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</si>
  <si>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</si>
  <si>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</si>
  <si>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</si>
  <si>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</si>
  <si>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</si>
  <si>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</si>
  <si>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</si>
  <si>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</si>
  <si>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</si>
  <si>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</si>
  <si>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</si>
  <si>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</si>
  <si>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</si>
  <si>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</si>
  <si>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</si>
  <si>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</si>
  <si>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</si>
  <si>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</si>
  <si>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</si>
  <si>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</si>
  <si>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</si>
  <si>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</si>
  <si>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</si>
  <si>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</si>
  <si>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</si>
  <si>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</si>
  <si>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</si>
  <si>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</si>
  <si>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</si>
  <si>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</si>
  <si>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</si>
  <si>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</si>
  <si>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</si>
  <si>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</si>
  <si>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</si>
  <si>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</si>
  <si>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</si>
  <si>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</si>
  <si>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</si>
  <si>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</si>
  <si>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</si>
  <si>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</si>
  <si>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</si>
  <si>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</si>
  <si>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</si>
  <si>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</si>
  <si>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</si>
  <si>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</si>
  <si>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</si>
  <si>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</si>
  <si>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</si>
  <si>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</si>
  <si>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</si>
  <si>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</si>
  <si>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</si>
  <si>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</si>
  <si>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</si>
  <si>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</si>
  <si>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</si>
  <si>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</si>
  <si>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</si>
  <si>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</si>
  <si>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</si>
  <si>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</si>
  <si>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</si>
  <si>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</si>
  <si>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</si>
  <si>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</si>
  <si>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</si>
  <si>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</si>
  <si>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</si>
  <si>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</si>
  <si>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</si>
  <si>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</si>
  <si>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</si>
  <si>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</si>
  <si>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</si>
  <si>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</si>
  <si>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</si>
  <si>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</si>
  <si>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</si>
  <si>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</si>
  <si>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</si>
  <si>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</si>
  <si>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</si>
  <si>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</si>
  <si>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</si>
  <si>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</si>
  <si>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</si>
  <si>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</si>
  <si>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</si>
  <si>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</si>
  <si>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</si>
  <si>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</si>
  <si>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</si>
  <si>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</si>
  <si>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</si>
  <si>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</si>
  <si>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</si>
  <si>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</si>
  <si>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</si>
  <si>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</si>
  <si>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</si>
  <si>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</si>
  <si>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</si>
  <si>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</si>
  <si>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</si>
  <si>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</si>
  <si>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</si>
  <si>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</si>
  <si>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</si>
  <si>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</si>
  <si>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</si>
  <si>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</si>
  <si>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</si>
  <si>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</si>
  <si>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</si>
  <si>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</si>
  <si>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</si>
  <si>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</si>
  <si>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</si>
  <si>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</si>
  <si>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</si>
  <si>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</si>
  <si>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</si>
  <si>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</si>
  <si>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</si>
  <si>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</si>
  <si>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</si>
  <si>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</si>
  <si>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</si>
  <si>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</si>
  <si>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</si>
  <si>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</si>
  <si>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</si>
  <si>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</si>
  <si>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</si>
  <si>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</si>
  <si>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</si>
  <si>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</si>
  <si>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</si>
  <si>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</si>
  <si>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</si>
  <si>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</si>
  <si>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</si>
  <si>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</si>
  <si>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</si>
  <si>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</si>
  <si>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</si>
  <si>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</si>
  <si>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</si>
  <si>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</si>
  <si>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</si>
  <si>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</si>
  <si>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</si>
  <si>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</si>
  <si>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</si>
  <si>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</si>
  <si>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</si>
  <si>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</si>
  <si>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</si>
  <si>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</si>
  <si>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</si>
  <si>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</si>
  <si>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</si>
  <si>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</si>
  <si>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</si>
  <si>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</si>
  <si>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</si>
  <si>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</si>
  <si>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</si>
  <si>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</si>
  <si>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</si>
  <si>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</si>
  <si>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</si>
  <si>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</si>
  <si>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</si>
  <si>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</si>
  <si>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</si>
  <si>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</si>
  <si>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</si>
  <si>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</si>
  <si>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</si>
  <si>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</si>
  <si>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</si>
  <si>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</si>
  <si>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</si>
  <si>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</si>
  <si>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</si>
  <si>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</si>
  <si>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</si>
  <si>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</si>
  <si>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</si>
  <si>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</si>
  <si>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</si>
  <si>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</si>
  <si>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</si>
  <si>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</si>
  <si>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</si>
  <si>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</si>
  <si>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</si>
  <si>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</si>
  <si>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</si>
  <si>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</si>
  <si>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</si>
  <si>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</si>
  <si>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</si>
  <si>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</si>
  <si>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</si>
  <si>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</si>
  <si>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</si>
  <si>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</si>
  <si>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</si>
  <si>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</si>
  <si>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</si>
  <si>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</si>
  <si>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</si>
  <si>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</si>
  <si>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</si>
  <si>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</si>
  <si>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</si>
  <si>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</si>
  <si>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</si>
  <si>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</si>
  <si>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</si>
  <si>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</si>
  <si>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</si>
  <si>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</si>
  <si>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</si>
  <si>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</si>
  <si>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</si>
  <si>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</si>
  <si>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</si>
  <si>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</si>
  <si>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</si>
  <si>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</si>
  <si>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</si>
  <si>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</si>
  <si>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</si>
  <si>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</si>
  <si>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</si>
  <si>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</si>
  <si>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</si>
  <si>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</si>
  <si>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</si>
  <si>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</si>
  <si>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</si>
  <si>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</si>
  <si>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</si>
  <si>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</si>
  <si>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</si>
  <si>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</si>
  <si>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</si>
  <si>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</si>
  <si>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</si>
  <si>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</si>
  <si>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</si>
  <si>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</si>
  <si>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</si>
  <si>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</si>
  <si>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</si>
  <si>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</si>
  <si>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</si>
  <si>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</si>
  <si>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</si>
  <si>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</si>
  <si>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</si>
  <si>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</si>
  <si>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</si>
  <si>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</si>
  <si>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</si>
  <si>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</si>
  <si>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</si>
  <si>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</si>
  <si>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</si>
  <si>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</si>
  <si>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</si>
  <si>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</si>
  <si>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</si>
  <si>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</si>
  <si>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</si>
  <si>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</si>
  <si>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</si>
  <si>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</si>
  <si>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</si>
  <si>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</si>
  <si>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</si>
  <si>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</si>
  <si>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</si>
  <si>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</si>
  <si>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</si>
  <si>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</si>
  <si>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</si>
  <si>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</si>
  <si>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</si>
  <si>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</si>
  <si>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</si>
  <si>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</si>
  <si>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</si>
  <si>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</si>
  <si>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</si>
  <si>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</si>
  <si>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</si>
  <si>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</si>
  <si>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</si>
  <si>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</si>
  <si>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</si>
  <si>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</si>
  <si>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</si>
  <si>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</si>
  <si>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</si>
  <si>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</si>
  <si>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</si>
  <si>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</si>
  <si>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</si>
  <si>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</si>
  <si>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</si>
  <si>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</si>
  <si>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</si>
  <si>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</si>
  <si>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</si>
  <si>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</si>
  <si>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</si>
  <si>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</si>
  <si>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</si>
  <si>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</si>
  <si>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</si>
  <si>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</si>
  <si>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</si>
  <si>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</si>
  <si>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</si>
  <si>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</si>
  <si>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</si>
  <si>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</si>
  <si>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</si>
  <si>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</si>
  <si>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</si>
  <si>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</si>
  <si>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</si>
  <si>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</si>
  <si>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</si>
  <si>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</si>
  <si>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</si>
  <si>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</si>
  <si>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</si>
  <si>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</si>
  <si>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</si>
  <si>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</si>
  <si>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</si>
  <si>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</si>
  <si>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</si>
  <si>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</si>
  <si>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</si>
  <si>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</si>
  <si>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</si>
  <si>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</si>
  <si>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</si>
  <si>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</si>
  <si>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</si>
  <si>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</si>
  <si>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</si>
  <si>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</si>
  <si>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</si>
  <si>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</si>
  <si>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</si>
  <si>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</si>
  <si>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</si>
  <si>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</si>
  <si>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</si>
  <si>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</si>
  <si>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</si>
  <si>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</si>
  <si>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</si>
  <si>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</si>
  <si>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</si>
  <si>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</si>
  <si>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</si>
  <si>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</si>
  <si>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</si>
  <si>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</si>
  <si>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</si>
  <si>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</si>
  <si>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</si>
  <si>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</si>
  <si>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</si>
  <si>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</si>
  <si>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</si>
  <si>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</si>
  <si>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</si>
  <si>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</si>
  <si>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</si>
  <si>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</si>
  <si>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</si>
  <si>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</si>
  <si>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</si>
  <si>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</si>
  <si>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</si>
  <si>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</si>
  <si>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</si>
  <si>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</si>
  <si>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</si>
  <si>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</si>
  <si>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</si>
  <si>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</si>
  <si>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</si>
  <si>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</si>
  <si>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</si>
  <si>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</si>
  <si>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</si>
  <si>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</si>
  <si>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</si>
  <si>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</si>
  <si>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</si>
  <si>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</si>
  <si>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</si>
  <si>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</si>
  <si>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</si>
  <si>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</si>
  <si>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</si>
  <si>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</si>
  <si>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</si>
  <si>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</si>
  <si>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</si>
  <si>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</si>
  <si>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</si>
  <si>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</si>
  <si>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</si>
  <si>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</si>
  <si>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</si>
  <si>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</si>
  <si>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</si>
  <si>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</si>
  <si>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</si>
  <si>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</si>
  <si>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</si>
  <si>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</si>
  <si>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</si>
  <si>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</si>
  <si>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</si>
  <si>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</si>
  <si>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</si>
  <si>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</si>
  <si>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</si>
  <si>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</si>
  <si>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</si>
  <si>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</si>
  <si>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</si>
  <si>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</si>
  <si>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</si>
  <si>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</si>
  <si>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</si>
  <si>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</si>
  <si>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</si>
  <si>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</si>
  <si>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</si>
  <si>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</si>
  <si>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</si>
  <si>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</si>
  <si>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</si>
  <si>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</si>
  <si>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</si>
  <si>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</si>
  <si>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</si>
  <si>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</si>
  <si>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</si>
  <si>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</si>
  <si>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</si>
  <si>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</si>
  <si>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</si>
  <si>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</si>
  <si>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</si>
  <si>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</si>
  <si>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</si>
  <si>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</si>
  <si>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</si>
  <si>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</si>
  <si>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</si>
  <si>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</si>
  <si>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</si>
  <si>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</si>
  <si>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</si>
  <si>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</si>
  <si>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</si>
  <si>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</si>
  <si>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</si>
  <si>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</si>
  <si>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</si>
  <si>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</si>
  <si>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</si>
  <si>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</si>
  <si>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</si>
  <si>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</si>
  <si>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</si>
  <si>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</si>
  <si>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</si>
  <si>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</si>
  <si>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</si>
  <si>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</si>
  <si>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</si>
  <si>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</si>
  <si>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</si>
  <si>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</si>
  <si>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</si>
  <si>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</si>
  <si>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</si>
  <si>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</si>
  <si>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</si>
  <si>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</si>
  <si>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</si>
  <si>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</si>
  <si>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</si>
  <si>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</si>
  <si>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</si>
  <si>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</si>
  <si>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</si>
  <si>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</si>
  <si>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</si>
  <si>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</si>
  <si>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</si>
  <si>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</si>
  <si>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</si>
  <si>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</si>
  <si>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</si>
  <si>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</si>
  <si>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</si>
  <si>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</si>
  <si>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</si>
  <si>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</si>
  <si>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</si>
  <si>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</si>
  <si>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</si>
  <si>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</si>
  <si>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</si>
  <si>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</si>
  <si>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</si>
  <si>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</si>
  <si>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</si>
  <si>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</si>
  <si>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</si>
  <si>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</si>
  <si>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</si>
  <si>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</si>
  <si>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</si>
  <si>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</si>
  <si>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</si>
  <si>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</si>
  <si>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</si>
  <si>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</si>
  <si>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</si>
  <si>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</si>
  <si>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</si>
  <si>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</si>
  <si>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</si>
  <si>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</si>
  <si>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</si>
  <si>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</si>
  <si>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</si>
  <si>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</si>
  <si>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</si>
  <si>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</si>
  <si>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</si>
  <si>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</si>
  <si>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</si>
  <si>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</si>
  <si>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</si>
  <si>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</si>
  <si>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</si>
  <si>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</si>
  <si>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</si>
  <si>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</si>
  <si>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</si>
  <si>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</si>
  <si>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</si>
  <si>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</si>
  <si>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</si>
  <si>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</si>
  <si>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</si>
  <si>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</si>
  <si>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</si>
  <si>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</si>
  <si>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</si>
  <si>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</si>
  <si>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</si>
  <si>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</si>
  <si>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</si>
  <si>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</si>
  <si>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</si>
  <si>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</si>
  <si>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</si>
  <si>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</si>
  <si>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</si>
  <si>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</si>
  <si>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</si>
  <si>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</si>
  <si>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</si>
  <si>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</si>
  <si>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</si>
  <si>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</si>
  <si>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</si>
  <si>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</si>
  <si>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</si>
  <si>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</si>
  <si>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</si>
  <si>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</si>
  <si>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</si>
  <si>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</si>
  <si>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</si>
  <si>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</si>
  <si>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</si>
  <si>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</si>
  <si>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</si>
  <si>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</si>
  <si>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</si>
  <si>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</si>
  <si>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</si>
  <si>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</si>
  <si>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</si>
  <si>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</si>
  <si>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</si>
  <si>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</si>
  <si>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</si>
  <si>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</si>
  <si>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</si>
  <si>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</si>
  <si>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</si>
  <si>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</si>
  <si>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</si>
  <si>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</si>
  <si>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</si>
  <si>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</si>
  <si>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</si>
  <si>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</si>
  <si>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</si>
  <si>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</si>
  <si>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</si>
  <si>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</si>
  <si>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</si>
  <si>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</si>
  <si>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</si>
  <si>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</si>
  <si>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</si>
  <si>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</si>
  <si>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</si>
  <si>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</si>
  <si>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</si>
  <si>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</si>
  <si>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</si>
  <si>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</si>
  <si>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</si>
  <si>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</si>
  <si>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</si>
  <si>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</si>
  <si>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</si>
  <si>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</si>
  <si>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</si>
  <si>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</si>
  <si>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</si>
  <si>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</si>
  <si>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</si>
  <si>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</si>
  <si>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</si>
  <si>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</si>
  <si>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</si>
  <si>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</si>
  <si>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</si>
  <si>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</si>
  <si>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</si>
  <si>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</si>
  <si>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</si>
  <si>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</si>
  <si>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</si>
  <si>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</si>
  <si>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</si>
  <si>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</si>
  <si>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</si>
  <si>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</si>
  <si>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</si>
  <si>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</si>
  <si>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</si>
  <si>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</si>
  <si>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</si>
  <si>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</si>
  <si>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</si>
  <si>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</si>
  <si>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</si>
  <si>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</si>
  <si>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</si>
  <si>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</si>
  <si>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</si>
  <si>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</si>
  <si>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</si>
  <si>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</si>
  <si>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</si>
  <si>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</si>
  <si>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</si>
  <si>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</si>
  <si>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</si>
  <si>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</si>
  <si>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</si>
  <si>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</si>
  <si>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</si>
  <si>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</si>
  <si>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</si>
  <si>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</si>
  <si>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</si>
  <si>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</si>
  <si>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</si>
  <si>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</si>
  <si>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</si>
  <si>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</si>
  <si>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</si>
  <si>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</si>
  <si>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</si>
  <si>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</si>
  <si>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</si>
  <si>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</si>
  <si>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</si>
  <si>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</si>
  <si>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</si>
  <si>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</si>
  <si>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</si>
  <si>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</si>
  <si>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</si>
  <si>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</si>
  <si>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</si>
  <si>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</si>
  <si>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</si>
  <si>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</si>
  <si>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</si>
  <si>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</si>
  <si>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</si>
  <si>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</si>
  <si>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</si>
  <si>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</si>
  <si>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</si>
  <si>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</si>
  <si>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</si>
  <si>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</si>
  <si>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</si>
  <si>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</si>
  <si>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</si>
  <si>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</si>
  <si>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</si>
  <si>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</si>
  <si>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</si>
  <si>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</si>
  <si>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</si>
  <si>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</si>
  <si>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</si>
  <si>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</si>
  <si>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</si>
  <si>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</si>
  <si>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</si>
  <si>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</si>
  <si>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</si>
  <si>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</si>
  <si>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</si>
  <si>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</si>
  <si>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</si>
  <si>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</si>
  <si>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</si>
  <si>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</si>
  <si>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</si>
  <si>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</si>
  <si>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</si>
  <si>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</si>
  <si>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</si>
  <si>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</si>
  <si>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</si>
  <si>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</si>
  <si>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</si>
  <si>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</si>
  <si>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</si>
  <si>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</si>
  <si>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</si>
  <si>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</si>
  <si>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</si>
  <si>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</si>
  <si>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</si>
  <si>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</si>
  <si>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</si>
  <si>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</si>
  <si>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</si>
  <si>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</si>
  <si>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</si>
  <si>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</si>
  <si>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</si>
  <si>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</si>
  <si>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</si>
  <si>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</si>
  <si>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</si>
  <si>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</si>
  <si>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</si>
  <si>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</si>
  <si>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</si>
  <si>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</si>
  <si>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</si>
  <si>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</si>
  <si>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</si>
  <si>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</si>
  <si>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</si>
  <si>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</si>
  <si>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</si>
  <si>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</si>
  <si>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</si>
  <si>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</si>
  <si>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</si>
  <si>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</si>
  <si>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</si>
  <si>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</si>
  <si>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</si>
  <si>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</si>
  <si>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</si>
  <si>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</si>
  <si>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</si>
  <si>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</si>
  <si>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</si>
  <si>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</si>
  <si>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</si>
  <si>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</si>
  <si>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</si>
  <si>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</si>
  <si>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</si>
  <si>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</si>
  <si>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</si>
  <si>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</si>
  <si>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</si>
  <si>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</si>
  <si>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</si>
  <si>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</si>
  <si>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</si>
  <si>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</si>
  <si>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</si>
  <si>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</si>
  <si>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</si>
  <si>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</si>
  <si>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</si>
  <si>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</si>
  <si>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</si>
  <si>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</si>
  <si>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</si>
  <si>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</si>
  <si>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</si>
  <si>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</si>
  <si>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</si>
  <si>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</si>
  <si>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</si>
  <si>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</si>
  <si>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</si>
  <si>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</si>
  <si>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</si>
  <si>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</si>
  <si>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</si>
  <si>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</si>
  <si>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</si>
  <si>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</si>
  <si>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</si>
  <si>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</si>
  <si>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</si>
  <si>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</si>
  <si>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</si>
  <si>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</si>
  <si>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</si>
  <si>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</si>
  <si>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</si>
  <si>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</si>
  <si>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</si>
  <si>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</si>
  <si>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</si>
  <si>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</si>
  <si>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</si>
  <si>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</si>
  <si>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</si>
  <si>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</si>
  <si>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</si>
  <si>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</si>
  <si>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</si>
  <si>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</si>
  <si>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</si>
  <si>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</si>
  <si>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</si>
  <si>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</si>
  <si>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</si>
  <si>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</si>
  <si>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</si>
  <si>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</si>
  <si>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</si>
  <si>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</si>
  <si>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</si>
  <si>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</si>
  <si>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</si>
  <si>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</si>
  <si>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</si>
  <si>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</si>
  <si>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</si>
  <si>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</si>
  <si>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</si>
  <si>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</si>
  <si>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</si>
  <si>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</si>
  <si>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</si>
  <si>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</si>
  <si>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</si>
  <si>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</si>
  <si>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</si>
  <si>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</si>
  <si>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</si>
  <si>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</si>
  <si>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</si>
  <si>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</si>
  <si>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</si>
  <si>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</si>
  <si>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</si>
  <si>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</si>
  <si>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</si>
  <si>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</si>
  <si>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</si>
  <si>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</si>
  <si>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</si>
  <si>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</si>
  <si>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</si>
  <si>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</si>
  <si>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</si>
  <si>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</si>
  <si>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</si>
  <si>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</si>
  <si>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</si>
  <si>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</si>
  <si>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</si>
  <si>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</si>
  <si>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</si>
  <si>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</si>
  <si>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</si>
  <si>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</si>
  <si>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</si>
  <si>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</si>
  <si>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</si>
  <si>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</si>
  <si>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</si>
  <si>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</si>
  <si>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</si>
  <si>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</si>
  <si>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</si>
  <si>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</si>
  <si>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</si>
  <si>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</si>
  <si>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</si>
  <si>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</si>
  <si>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</si>
  <si>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</si>
  <si>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</si>
  <si>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</si>
  <si>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</si>
  <si>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</si>
  <si>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</si>
  <si>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</si>
  <si>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</si>
  <si>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</si>
  <si>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</si>
  <si>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</si>
  <si>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</si>
  <si>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</si>
  <si>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</si>
  <si>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</si>
  <si>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</si>
  <si>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</si>
  <si>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</si>
  <si>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</si>
  <si>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</si>
  <si>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</si>
  <si>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</si>
  <si>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</si>
  <si>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</si>
  <si>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</si>
  <si>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</si>
  <si>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</si>
  <si>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</si>
  <si>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</si>
  <si>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</si>
  <si>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</si>
  <si>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</si>
  <si>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</si>
  <si>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</si>
  <si>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</si>
  <si>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</si>
  <si>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</si>
  <si>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</si>
  <si>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</si>
  <si>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</si>
  <si>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</si>
  <si>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</si>
  <si>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</si>
  <si>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</si>
  <si>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</si>
  <si>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</si>
  <si>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</si>
  <si>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</si>
  <si>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</si>
  <si>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</si>
  <si>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</si>
  <si>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</si>
  <si>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</si>
  <si>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</si>
  <si>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</si>
  <si>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</si>
  <si>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</si>
  <si>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</si>
  <si>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</si>
  <si>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</si>
  <si>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</si>
  <si>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</si>
  <si>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</si>
  <si>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</si>
  <si>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</si>
  <si>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</si>
  <si>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</si>
  <si>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</si>
  <si>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</si>
  <si>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</si>
  <si>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</si>
  <si>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</si>
  <si>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</si>
  <si>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</si>
  <si>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</si>
  <si>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</si>
  <si>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</si>
  <si>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</si>
  <si>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</si>
  <si>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</si>
  <si>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</si>
  <si>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</si>
  <si>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</si>
  <si>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</si>
  <si>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</si>
  <si>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</si>
  <si>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</si>
  <si>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</si>
  <si>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</si>
  <si>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</si>
  <si>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</si>
  <si>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</si>
  <si>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</si>
  <si>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</si>
  <si>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</si>
  <si>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</si>
  <si>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</si>
  <si>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</si>
  <si>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</si>
  <si>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</si>
  <si>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</si>
  <si>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</si>
  <si>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</si>
  <si>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</si>
  <si>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</si>
  <si>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</si>
  <si>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</si>
  <si>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</si>
  <si>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</si>
  <si>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</si>
  <si>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</si>
  <si>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</si>
  <si>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</si>
  <si>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</si>
  <si>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</si>
  <si>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</si>
  <si>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</si>
  <si>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</si>
  <si>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</si>
  <si>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</si>
  <si>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</si>
  <si>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</si>
  <si>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</si>
  <si>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</si>
  <si>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</si>
  <si>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</si>
  <si>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</si>
  <si>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</si>
  <si>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</si>
  <si>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</si>
  <si>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</si>
  <si>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</si>
  <si>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</si>
  <si>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</si>
  <si>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</si>
  <si>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</si>
  <si>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</si>
  <si>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</si>
  <si>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</si>
  <si>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</si>
  <si>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</si>
  <si>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</si>
  <si>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</si>
  <si>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</si>
  <si>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</si>
  <si>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</si>
  <si>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</si>
  <si>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</si>
  <si>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</si>
  <si>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</si>
  <si>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</si>
  <si>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</si>
  <si>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</si>
  <si>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</si>
  <si>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</si>
  <si>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</si>
  <si>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</si>
  <si>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</si>
  <si>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</si>
  <si>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</si>
  <si>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</si>
  <si>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</si>
  <si>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</si>
  <si>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</si>
  <si>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</si>
  <si>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</si>
  <si>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</si>
  <si>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</si>
  <si>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</si>
  <si>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</si>
  <si>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</si>
  <si>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</si>
  <si>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</si>
  <si>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</si>
  <si>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</si>
  <si>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</si>
  <si>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</si>
  <si>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</si>
  <si>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</si>
  <si>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</si>
  <si>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</si>
  <si>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</si>
  <si>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</si>
  <si>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</si>
  <si>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</si>
  <si>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</si>
  <si>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</si>
  <si>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</si>
  <si>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</si>
  <si>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</si>
  <si>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</si>
  <si>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</si>
  <si>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</si>
  <si>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</si>
  <si>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</si>
  <si>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</si>
  <si>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</si>
  <si>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</si>
  <si>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</si>
  <si>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</si>
  <si>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</si>
  <si>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</si>
  <si>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</si>
  <si>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</si>
  <si>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</si>
  <si>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</si>
  <si>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</si>
  <si>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</si>
  <si>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</si>
  <si>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</si>
  <si>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</si>
  <si>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</si>
  <si>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</si>
  <si>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</si>
  <si>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</si>
  <si>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</si>
  <si>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</si>
  <si>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</si>
  <si>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</si>
  <si>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</si>
  <si>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</si>
  <si>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</si>
  <si>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</si>
  <si>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</si>
  <si>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</si>
  <si>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</si>
  <si>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</si>
  <si>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</si>
  <si>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</si>
  <si>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</si>
  <si>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</si>
  <si>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</si>
  <si>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</si>
  <si>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</si>
  <si>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</si>
  <si>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</si>
  <si>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</si>
  <si>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</si>
  <si>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</si>
  <si>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</si>
  <si>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</si>
  <si>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</si>
  <si>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</si>
  <si>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</si>
  <si>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</si>
  <si>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</si>
  <si>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</si>
  <si>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</si>
  <si>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</si>
  <si>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</si>
  <si>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</si>
  <si>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</si>
  <si>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</si>
  <si>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</si>
  <si>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</si>
  <si>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</si>
  <si>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</si>
  <si>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</si>
  <si>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</si>
  <si>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</si>
  <si>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</si>
  <si>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</si>
  <si>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</si>
  <si>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</si>
  <si>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</si>
  <si>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</si>
  <si>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</si>
  <si>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</si>
  <si>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</si>
  <si>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</si>
  <si>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</si>
  <si>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</si>
  <si>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</si>
  <si>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</si>
  <si>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</si>
  <si>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</si>
  <si>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</si>
  <si>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</si>
  <si>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</si>
  <si>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</si>
  <si>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</si>
  <si>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</si>
  <si>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</si>
  <si>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</si>
  <si>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</si>
  <si>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</si>
  <si>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</si>
  <si>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</si>
  <si>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</si>
  <si>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</si>
  <si>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</si>
  <si>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</si>
  <si>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</si>
  <si>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</si>
  <si>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</si>
  <si>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</si>
  <si>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</si>
  <si>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</si>
  <si>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</si>
  <si>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</si>
  <si>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</si>
  <si>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</si>
  <si>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</si>
  <si>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</si>
  <si>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</si>
  <si>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</si>
  <si>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</si>
  <si>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</si>
  <si>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</si>
  <si>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</si>
  <si>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</si>
  <si>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</si>
  <si>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</si>
  <si>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</si>
  <si>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</si>
  <si>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</si>
  <si>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</si>
  <si>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</si>
  <si>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</si>
  <si>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</si>
  <si>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</si>
  <si>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</si>
  <si>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</si>
  <si>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</si>
  <si>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</si>
  <si>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</si>
  <si>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</si>
  <si>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</si>
  <si>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</si>
  <si>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</si>
  <si>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</si>
  <si>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</si>
  <si>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</si>
  <si>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</si>
  <si>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</si>
  <si>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</si>
  <si>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</si>
  <si>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</si>
  <si>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</si>
  <si>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</si>
  <si>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</si>
  <si>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</si>
  <si>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</si>
  <si>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</si>
  <si>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</si>
  <si>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</si>
  <si>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</si>
  <si>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</si>
  <si>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</si>
  <si>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</si>
  <si>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</si>
  <si>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</si>
  <si>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</si>
  <si>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</si>
  <si>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</si>
  <si>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</si>
  <si>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</si>
  <si>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</si>
  <si>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</si>
  <si>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</si>
  <si>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</si>
  <si>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</si>
  <si>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</si>
  <si>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</si>
  <si>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</si>
  <si>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</si>
  <si>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</si>
  <si>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</si>
  <si>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</si>
  <si>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</si>
  <si>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</si>
  <si>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</si>
  <si>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</si>
  <si>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</si>
  <si>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</si>
  <si>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</si>
  <si>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</si>
  <si>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</si>
  <si>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</si>
  <si>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</si>
  <si>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</si>
  <si>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</si>
  <si>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</si>
  <si>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</si>
  <si>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</si>
  <si>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</si>
  <si>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</si>
  <si>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</si>
  <si>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</si>
  <si>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</si>
  <si>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</si>
  <si>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</si>
  <si>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</si>
  <si>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</si>
  <si>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</si>
  <si>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</si>
  <si>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</si>
  <si>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</si>
  <si>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</si>
  <si>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</si>
  <si>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</si>
  <si>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</si>
  <si>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</si>
  <si>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</si>
  <si>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</si>
  <si>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</si>
  <si>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</si>
  <si>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</si>
  <si>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</si>
  <si>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</si>
  <si>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</si>
  <si>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</si>
  <si>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</si>
  <si>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</si>
  <si>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</si>
  <si>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</si>
  <si>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</si>
  <si>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</si>
  <si>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</si>
  <si>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</si>
  <si>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</si>
  <si>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</si>
  <si>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</si>
  <si>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</si>
  <si>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</si>
  <si>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</si>
  <si>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</si>
  <si>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</si>
  <si>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</si>
  <si>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</si>
  <si>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</si>
  <si>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</si>
  <si>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</si>
  <si>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</si>
  <si>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</si>
  <si>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</si>
  <si>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</si>
  <si>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</si>
  <si>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</si>
  <si>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</si>
  <si>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</si>
  <si>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</si>
  <si>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</si>
  <si>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</si>
  <si>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</si>
  <si>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</si>
  <si>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</si>
  <si>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</si>
  <si>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</si>
  <si>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</si>
  <si>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</si>
  <si>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</si>
  <si>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</si>
  <si>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</si>
  <si>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</si>
  <si>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</si>
  <si>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</si>
  <si>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</si>
  <si>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</si>
  <si>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</si>
  <si>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</si>
  <si>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</si>
  <si>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</si>
  <si>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</si>
  <si>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</si>
  <si>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</si>
  <si>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</si>
  <si>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</si>
  <si>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</si>
  <si>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</si>
  <si>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</si>
  <si>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</si>
  <si>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</si>
  <si>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</si>
  <si>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</si>
  <si>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</si>
  <si>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</si>
  <si>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</si>
  <si>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</si>
  <si>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</si>
  <si>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</si>
  <si>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</si>
  <si>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</si>
  <si>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</si>
  <si>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</si>
  <si>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</si>
  <si>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</si>
  <si>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</si>
  <si>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</si>
  <si>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</si>
  <si>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</si>
  <si>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</si>
  <si>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</si>
  <si>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</si>
  <si>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</si>
  <si>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</si>
  <si>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</si>
  <si>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</si>
  <si>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</si>
  <si>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</si>
  <si>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</si>
  <si>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</si>
  <si>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</si>
  <si>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</si>
  <si>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</si>
  <si>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</si>
  <si>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</si>
  <si>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</si>
  <si>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</si>
  <si>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</si>
  <si>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</si>
  <si>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</si>
  <si>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</si>
  <si>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</si>
  <si>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</si>
  <si>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</si>
  <si>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</si>
  <si>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</si>
  <si>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</si>
  <si>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</si>
  <si>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</si>
  <si>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</si>
  <si>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</si>
  <si>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</si>
  <si>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</si>
  <si>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</si>
  <si>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</si>
  <si>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</si>
  <si>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</si>
  <si>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</si>
  <si>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</si>
  <si>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</si>
  <si>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</si>
  <si>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</si>
  <si>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</si>
  <si>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</si>
  <si>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</si>
  <si>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</si>
  <si>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</si>
  <si>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</si>
  <si>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</si>
  <si>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</si>
  <si>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</si>
  <si>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</si>
  <si>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</si>
  <si>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</si>
  <si>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</si>
  <si>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</si>
  <si>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</si>
  <si>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</si>
  <si>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</si>
  <si>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</si>
  <si>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</si>
  <si>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</si>
  <si>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</si>
  <si>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</si>
  <si>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</si>
  <si>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</si>
  <si>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</si>
  <si>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</si>
  <si>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</si>
  <si>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</si>
  <si>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</si>
  <si>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</si>
  <si>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</si>
  <si>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</si>
  <si>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</si>
  <si>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</si>
  <si>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</si>
  <si>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</si>
  <si>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</si>
  <si>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</si>
  <si>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</si>
  <si>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</si>
  <si>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</si>
  <si>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</si>
  <si>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</si>
  <si>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</si>
  <si>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</si>
  <si>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</si>
  <si>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</si>
  <si>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</si>
  <si>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</si>
  <si>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</si>
  <si>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</si>
  <si>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</si>
  <si>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</si>
  <si>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</si>
  <si>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</si>
  <si>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</si>
  <si>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</si>
  <si>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</si>
  <si>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</si>
  <si>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</si>
  <si>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</si>
  <si>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</si>
  <si>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</si>
  <si>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</si>
  <si>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</si>
  <si>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</si>
  <si>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</si>
  <si>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</si>
  <si>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</si>
  <si>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</si>
  <si>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</si>
  <si>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</si>
  <si>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</si>
  <si>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</si>
  <si>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</si>
  <si>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</si>
  <si>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</si>
  <si>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</si>
  <si>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</si>
  <si>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</si>
  <si>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</si>
  <si>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</si>
  <si>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</si>
  <si>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</si>
  <si>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</si>
  <si>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</si>
  <si>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</si>
  <si>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</si>
  <si>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</si>
  <si>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</si>
  <si>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</si>
  <si>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</si>
  <si>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</si>
  <si>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</si>
  <si>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</si>
  <si>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</si>
  <si>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</si>
  <si>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</si>
  <si>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</si>
  <si>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</si>
  <si>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</si>
  <si>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</si>
  <si>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</si>
  <si>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</si>
  <si>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</si>
  <si>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</si>
  <si>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</si>
  <si>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</si>
  <si>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</si>
  <si>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</si>
  <si>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</si>
  <si>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</si>
  <si>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</si>
  <si>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</si>
  <si>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</si>
  <si>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</si>
  <si>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</si>
  <si>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</si>
  <si>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</si>
  <si>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</si>
  <si>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</si>
  <si>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</si>
  <si>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</si>
  <si>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</si>
  <si>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</si>
  <si>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</si>
  <si>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</si>
  <si>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</si>
  <si>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</si>
  <si>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</si>
  <si>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</si>
  <si>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</si>
  <si>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</si>
  <si>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</si>
  <si>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</si>
  <si>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</si>
  <si>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</si>
  <si>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</si>
  <si>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</si>
  <si>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</si>
  <si>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</si>
  <si>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</si>
  <si>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</si>
  <si>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</si>
  <si>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</si>
  <si>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</si>
  <si>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</si>
  <si>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</si>
  <si>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</si>
  <si>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</si>
  <si>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</si>
  <si>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</si>
  <si>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</si>
  <si>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</si>
  <si>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</si>
  <si>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</si>
  <si>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</si>
  <si>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</si>
  <si>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</si>
  <si>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</si>
  <si>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</si>
  <si>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</si>
  <si>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</si>
  <si>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</si>
  <si>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</si>
  <si>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</si>
  <si>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</si>
  <si>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</si>
  <si>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</si>
  <si>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</si>
  <si>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</si>
  <si>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</si>
  <si>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</si>
  <si>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</si>
  <si>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</si>
  <si>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</si>
  <si>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</si>
  <si>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</si>
  <si>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</si>
  <si>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</si>
  <si>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</si>
  <si>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</si>
  <si>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</si>
  <si>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</si>
  <si>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</si>
  <si>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</si>
  <si>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</si>
  <si>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</si>
  <si>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</si>
  <si>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</si>
  <si>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</si>
  <si>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</si>
  <si>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</si>
  <si>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</si>
  <si>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</si>
  <si>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</si>
  <si>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</si>
  <si>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</si>
  <si>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</si>
  <si>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</si>
  <si>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</si>
  <si>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</si>
  <si>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</si>
  <si>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</si>
  <si>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</si>
  <si>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</si>
  <si>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</si>
  <si>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</si>
  <si>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</si>
  <si>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</si>
  <si>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</si>
  <si>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</si>
  <si>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</si>
  <si>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</si>
  <si>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</si>
  <si>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</si>
  <si>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</si>
  <si>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</si>
  <si>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</si>
  <si>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</si>
  <si>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</si>
  <si>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</si>
  <si>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</si>
  <si>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</si>
  <si>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</si>
  <si>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</si>
  <si>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</si>
  <si>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</si>
  <si>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</si>
  <si>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</si>
  <si>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</si>
  <si>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</si>
  <si>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</si>
  <si>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</si>
  <si>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</si>
  <si>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</si>
  <si>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</si>
  <si>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</si>
  <si>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</si>
  <si>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</si>
  <si>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</si>
  <si>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</si>
  <si>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</si>
  <si>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</si>
  <si>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</si>
  <si>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</si>
  <si>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</si>
  <si>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</si>
  <si>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</si>
  <si>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</si>
  <si>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</si>
  <si>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</si>
  <si>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</si>
  <si>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</si>
  <si>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</si>
  <si>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</si>
  <si>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</si>
  <si>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</si>
  <si>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</si>
  <si>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</si>
  <si>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</si>
  <si>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</si>
  <si>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</si>
  <si>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</si>
  <si>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</si>
  <si>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</si>
  <si>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</si>
  <si>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</si>
  <si>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</si>
  <si>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</si>
  <si>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</si>
  <si>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</si>
  <si>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</si>
  <si>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</si>
  <si>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</si>
  <si>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</si>
  <si>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</si>
  <si>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</si>
  <si>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</si>
  <si>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</si>
  <si>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</si>
  <si>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</si>
  <si>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</si>
  <si>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</si>
  <si>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</si>
  <si>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</si>
  <si>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</si>
  <si>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</si>
  <si>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</si>
  <si>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</si>
  <si>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</si>
  <si>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</si>
  <si>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</si>
  <si>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</si>
  <si>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</si>
  <si>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</si>
  <si>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</si>
  <si>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</si>
  <si>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</si>
  <si>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</si>
  <si>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</si>
  <si>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</si>
  <si>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</si>
  <si>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</si>
  <si>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</si>
  <si>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</si>
  <si>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</si>
  <si>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</si>
  <si>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</si>
  <si>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</si>
  <si>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</si>
  <si>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</si>
  <si>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</si>
  <si>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</si>
  <si>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</si>
  <si>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</si>
  <si>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</si>
  <si>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</si>
  <si>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</si>
  <si>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</si>
  <si>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</si>
  <si>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</si>
  <si>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</si>
  <si>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</si>
  <si>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</si>
  <si>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</si>
  <si>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</si>
  <si>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</si>
  <si>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</si>
  <si>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</si>
  <si>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</si>
  <si>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</si>
  <si>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</si>
  <si>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</si>
  <si>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</si>
  <si>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</si>
  <si>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</si>
  <si>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</si>
  <si>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</si>
  <si>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</si>
  <si>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</si>
  <si>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</si>
  <si>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</si>
  <si>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</si>
  <si>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</si>
  <si>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</si>
  <si>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</si>
  <si>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</si>
  <si>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</si>
  <si>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</si>
  <si>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</si>
  <si>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</si>
  <si>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</si>
  <si>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</si>
  <si>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</si>
  <si>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</si>
  <si>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</si>
  <si>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</si>
  <si>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</si>
  <si>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</si>
  <si>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</si>
  <si>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</si>
  <si>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</si>
  <si>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</si>
  <si>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</si>
  <si>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</si>
  <si>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</si>
  <si>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</si>
  <si>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</si>
  <si>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</si>
  <si>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</si>
  <si>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</si>
  <si>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</si>
  <si>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</si>
  <si>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</si>
  <si>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</si>
  <si>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</si>
  <si>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</si>
  <si>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</si>
  <si>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</si>
  <si>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</si>
  <si>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</si>
  <si>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</si>
  <si>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</si>
  <si>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</si>
  <si>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</si>
  <si>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</si>
  <si>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</si>
  <si>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</si>
  <si>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</si>
  <si>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</si>
  <si>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</si>
  <si>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</si>
  <si>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</si>
  <si>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</si>
  <si>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</si>
  <si>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</si>
  <si>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</si>
  <si>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</si>
  <si>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</si>
  <si>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</si>
  <si>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</si>
  <si>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</si>
  <si>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</si>
  <si>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</si>
  <si>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</si>
  <si>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</si>
  <si>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</si>
  <si>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</si>
  <si>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</si>
  <si>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</si>
  <si>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</si>
  <si>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</si>
  <si>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</si>
  <si>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</si>
  <si>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</si>
  <si>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</si>
  <si>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</si>
  <si>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</si>
  <si>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</si>
  <si>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</si>
  <si>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</si>
  <si>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</si>
  <si>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</si>
  <si>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</si>
  <si>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</si>
  <si>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</si>
  <si>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</si>
  <si>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</si>
  <si>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</si>
  <si>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</si>
  <si>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</si>
  <si>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</si>
  <si>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</si>
  <si>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</si>
  <si>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</si>
  <si>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</si>
  <si>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</si>
  <si>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</si>
  <si>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</si>
  <si>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</si>
  <si>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</si>
  <si>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</si>
  <si>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</si>
  <si>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</si>
  <si>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</si>
  <si>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</si>
  <si>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</si>
  <si>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</si>
  <si>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</si>
  <si>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</si>
  <si>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</si>
  <si>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</si>
  <si>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</si>
  <si>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</si>
  <si>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</si>
  <si>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</si>
  <si>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</si>
  <si>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</si>
  <si>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</si>
  <si>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</si>
  <si>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</si>
  <si>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</si>
  <si>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</si>
  <si>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</si>
  <si>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</si>
  <si>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</si>
  <si>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</si>
  <si>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</si>
  <si>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</si>
  <si>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</si>
  <si>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</si>
  <si>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</si>
  <si>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</si>
  <si>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</si>
  <si>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</si>
  <si>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</si>
  <si>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</si>
  <si>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</si>
  <si>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</si>
  <si>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</si>
  <si>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</si>
  <si>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</si>
  <si>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</si>
  <si>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</si>
  <si>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</si>
  <si>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</si>
  <si>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</si>
  <si>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</si>
  <si>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</si>
  <si>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</si>
  <si>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</si>
  <si>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</si>
  <si>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</si>
  <si>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</si>
  <si>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</si>
  <si>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</si>
  <si>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</si>
  <si>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</si>
  <si>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</si>
  <si>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</si>
  <si>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</si>
  <si>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</si>
  <si>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</si>
  <si>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</si>
  <si>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</si>
  <si>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</si>
  <si>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</si>
  <si>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</si>
  <si>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</si>
  <si>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</si>
  <si>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</si>
  <si>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</si>
  <si>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</si>
  <si>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</si>
  <si>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</si>
  <si>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</si>
  <si>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</si>
  <si>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</si>
  <si>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</si>
  <si>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</si>
  <si>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</si>
  <si>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</si>
  <si>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</si>
  <si>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</si>
  <si>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</si>
  <si>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</si>
  <si>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</si>
  <si>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</si>
  <si>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</si>
  <si>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</si>
  <si>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</si>
  <si>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</si>
  <si>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</si>
  <si>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</si>
  <si>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</si>
  <si>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</si>
  <si>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</si>
  <si>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</si>
  <si>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</si>
  <si>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</si>
  <si>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</si>
  <si>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</si>
  <si>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</si>
  <si>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</si>
  <si>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</si>
  <si>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</si>
  <si>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</si>
  <si>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</si>
  <si>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</si>
  <si>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</si>
  <si>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</si>
  <si>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</si>
  <si>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</si>
  <si>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</si>
  <si>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</si>
  <si>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</si>
  <si>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</si>
  <si>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</si>
  <si>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</si>
  <si>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</si>
  <si>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</si>
  <si>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</si>
  <si>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</si>
  <si>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</si>
  <si>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</si>
  <si>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</si>
  <si>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</si>
  <si>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</si>
  <si>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</si>
  <si>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</si>
  <si>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</si>
  <si>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</si>
  <si>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</si>
  <si>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</si>
  <si>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</si>
  <si>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</si>
  <si>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</si>
  <si>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</si>
  <si>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</si>
  <si>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</si>
  <si>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</si>
  <si>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</si>
  <si>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</si>
  <si>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</si>
  <si>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</si>
  <si>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</si>
  <si>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</si>
  <si>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</si>
  <si>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</si>
  <si>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</si>
  <si>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</si>
  <si>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</si>
  <si>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</si>
  <si>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</si>
  <si>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</si>
  <si>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</si>
  <si>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</si>
  <si>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</si>
  <si>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</si>
  <si>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</si>
  <si>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</si>
  <si>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</si>
  <si>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</si>
  <si>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</si>
  <si>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</si>
  <si>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</si>
  <si>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</si>
  <si>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</si>
  <si>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</si>
  <si>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</si>
  <si>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</si>
  <si>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</si>
  <si>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</si>
  <si>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</si>
  <si>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</si>
  <si>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</si>
  <si>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</si>
  <si>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</si>
  <si>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</si>
  <si>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</si>
  <si>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</si>
  <si>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</si>
  <si>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</si>
  <si>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</si>
  <si>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</si>
  <si>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</si>
  <si>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</si>
  <si>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</si>
  <si>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</si>
  <si>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</si>
  <si>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</si>
  <si>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</si>
  <si>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</si>
  <si>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</si>
  <si>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</si>
  <si>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</si>
  <si>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</si>
  <si>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</si>
  <si>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</si>
  <si>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</si>
  <si>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</si>
  <si>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</si>
  <si>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</si>
  <si>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</si>
  <si>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</si>
  <si>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</si>
  <si>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</si>
  <si>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</si>
  <si>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</si>
  <si>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</si>
  <si>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</si>
  <si>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</si>
  <si>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</si>
  <si>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</si>
  <si>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</si>
  <si>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</si>
  <si>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</si>
  <si>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</si>
  <si>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</si>
  <si>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</si>
  <si>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</si>
  <si>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</si>
  <si>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</si>
  <si>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</si>
  <si>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</si>
  <si>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</si>
  <si>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</si>
  <si>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</si>
  <si>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</si>
  <si>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</si>
  <si>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</si>
  <si>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</si>
  <si>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</si>
  <si>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</si>
  <si>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</si>
  <si>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</si>
  <si>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</si>
  <si>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</si>
  <si>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</si>
  <si>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</si>
  <si>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</si>
  <si>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</si>
  <si>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</si>
  <si>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</si>
  <si>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</si>
  <si>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</si>
  <si>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</si>
  <si>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</si>
  <si>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</si>
  <si>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</si>
  <si>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</si>
  <si>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</si>
  <si>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</si>
  <si>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</si>
  <si>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</si>
  <si>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</si>
  <si>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</si>
  <si>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</si>
  <si>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</si>
  <si>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</si>
  <si>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</si>
  <si>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</si>
  <si>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</si>
  <si>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</si>
  <si>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</si>
  <si>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</si>
  <si>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</si>
  <si>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</si>
  <si>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</si>
  <si>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</si>
  <si>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</si>
  <si>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</si>
  <si>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</si>
  <si>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</si>
  <si>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</si>
  <si>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</si>
  <si>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</si>
  <si>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</si>
  <si>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</si>
  <si>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</si>
  <si>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</si>
  <si>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</si>
  <si>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</si>
  <si>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</si>
  <si>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</si>
  <si>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</si>
  <si>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</si>
  <si>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</si>
  <si>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</si>
  <si>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</si>
  <si>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</si>
  <si>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</si>
  <si>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</si>
  <si>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</si>
  <si>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</si>
  <si>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</si>
  <si>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</si>
  <si>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</si>
  <si>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</si>
  <si>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</si>
  <si>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</si>
  <si>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</si>
  <si>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</si>
  <si>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</si>
  <si>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</si>
  <si>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</si>
  <si>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</si>
  <si>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</si>
  <si>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</si>
  <si>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</si>
  <si>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</si>
  <si>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</si>
  <si>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</si>
  <si>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</si>
  <si>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</si>
  <si>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</si>
  <si>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</si>
  <si>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</si>
  <si>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</si>
  <si>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</si>
  <si>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</si>
  <si>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</si>
  <si>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</si>
  <si>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</si>
  <si>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</si>
  <si>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</si>
  <si>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</si>
  <si>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</si>
  <si>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</si>
  <si>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</si>
  <si>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</si>
  <si>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</si>
  <si>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</si>
  <si>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</si>
  <si>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</si>
  <si>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</si>
  <si>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</si>
  <si>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</si>
  <si>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</si>
  <si>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</si>
  <si>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</si>
  <si>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</si>
  <si>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</si>
  <si>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</si>
  <si>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</si>
  <si>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</si>
  <si>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</si>
  <si>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</si>
  <si>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</si>
  <si>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</si>
  <si>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</si>
  <si>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</si>
  <si>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</si>
  <si>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</si>
  <si>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</si>
  <si>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</si>
  <si>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</si>
  <si>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</si>
  <si>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</si>
  <si>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</si>
  <si>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</si>
  <si>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</si>
  <si>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</si>
  <si>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</si>
  <si>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</si>
  <si>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</si>
  <si>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</si>
  <si>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</si>
  <si>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</si>
  <si>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</si>
  <si>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</si>
  <si>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</si>
  <si>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</si>
  <si>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</si>
  <si>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</si>
  <si>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</si>
  <si>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</si>
  <si>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</si>
  <si>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</si>
  <si>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</si>
  <si>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</si>
  <si>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</si>
  <si>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</si>
  <si>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</si>
  <si>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</si>
  <si>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</si>
  <si>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</si>
  <si>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</si>
  <si>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</si>
  <si>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</si>
  <si>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</si>
  <si>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</si>
  <si>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</si>
  <si>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</si>
  <si>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</si>
  <si>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</si>
  <si>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</si>
  <si>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</si>
  <si>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</si>
  <si>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</si>
  <si>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</si>
  <si>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</si>
  <si>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</si>
  <si>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</si>
  <si>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</si>
  <si>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</si>
  <si>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</si>
  <si>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</si>
  <si>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</si>
  <si>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</si>
  <si>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</si>
  <si>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</si>
  <si>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</si>
  <si>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</si>
  <si>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</si>
  <si>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</si>
  <si>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</si>
  <si>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</si>
  <si>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</si>
  <si>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</si>
  <si>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</si>
  <si>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</si>
  <si>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</si>
  <si>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</si>
  <si>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</si>
  <si>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</si>
  <si>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</si>
  <si>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</si>
  <si>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</si>
  <si>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</si>
  <si>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</si>
  <si>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</si>
  <si>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</si>
  <si>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</si>
  <si>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</si>
  <si>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</si>
  <si>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</si>
  <si>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</si>
  <si>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</si>
  <si>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</si>
  <si>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</si>
  <si>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</si>
  <si>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</si>
  <si>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</si>
  <si>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</si>
  <si>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</si>
  <si>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</si>
  <si>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</si>
  <si>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</si>
  <si>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</si>
  <si>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</si>
  <si>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</si>
  <si>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</si>
  <si>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</si>
  <si>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</si>
  <si>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</si>
  <si>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</si>
  <si>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</si>
  <si>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</si>
  <si>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</si>
  <si>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</si>
  <si>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</si>
  <si>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</si>
  <si>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</si>
  <si>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</si>
  <si>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</si>
  <si>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</si>
  <si>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</si>
  <si>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</si>
  <si>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</si>
  <si>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</si>
  <si>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</si>
  <si>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</si>
  <si>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</si>
  <si>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</si>
  <si>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</si>
  <si>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</si>
  <si>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</si>
  <si>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</si>
  <si>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</si>
  <si>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</si>
  <si>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</si>
  <si>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</si>
  <si>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</si>
  <si>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</si>
  <si>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</si>
  <si>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</si>
  <si>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</si>
  <si>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</si>
  <si>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</si>
  <si>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</si>
  <si>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</si>
  <si>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</si>
  <si>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</si>
  <si>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</si>
  <si>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</si>
  <si>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</si>
  <si>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</si>
  <si>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</si>
  <si>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</si>
  <si>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</si>
  <si>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</si>
  <si>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</si>
  <si>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</si>
  <si>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</si>
  <si>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</si>
  <si>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</si>
  <si>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</si>
  <si>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</si>
  <si>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</si>
  <si>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</si>
  <si>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</si>
  <si>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</si>
  <si>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</si>
  <si>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</si>
  <si>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</si>
  <si>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</si>
  <si>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</si>
  <si>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</si>
  <si>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</si>
  <si>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</si>
  <si>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</si>
  <si>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</si>
  <si>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</si>
  <si>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</si>
  <si>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</si>
  <si>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</si>
  <si>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</si>
  <si>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</si>
  <si>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</si>
  <si>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</si>
  <si>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</si>
  <si>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</si>
  <si>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</si>
  <si>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</si>
  <si>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</si>
  <si>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</si>
  <si>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</si>
  <si>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</si>
  <si>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</si>
  <si>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</si>
  <si>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</si>
  <si>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</si>
  <si>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</si>
  <si>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</si>
  <si>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</si>
  <si>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</si>
  <si>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</si>
  <si>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</si>
  <si>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</si>
  <si>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</si>
  <si>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</si>
  <si>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</si>
  <si>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</si>
  <si>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</si>
  <si>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</si>
  <si>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</si>
  <si>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</si>
  <si>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</si>
  <si>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</si>
  <si>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</si>
  <si>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</si>
  <si>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</si>
  <si>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</si>
  <si>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</si>
  <si>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</si>
  <si>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</si>
  <si>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</si>
  <si>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</si>
  <si>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</si>
  <si>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</si>
  <si>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</si>
  <si>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</si>
  <si>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</si>
  <si>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</si>
  <si>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</si>
  <si>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</si>
  <si>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</si>
  <si>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</si>
  <si>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</si>
  <si>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</si>
  <si>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</si>
  <si>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</si>
  <si>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</si>
  <si>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</si>
  <si>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</si>
  <si>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</si>
  <si>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</si>
  <si>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</si>
  <si>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</si>
  <si>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</si>
  <si>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</si>
  <si>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</si>
  <si>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</si>
  <si>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</si>
  <si>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</si>
  <si>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</si>
  <si>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</si>
  <si>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</si>
  <si>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</si>
  <si>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</si>
  <si>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</si>
  <si>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</si>
  <si>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</si>
  <si>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</si>
  <si>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</si>
  <si>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</si>
  <si>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</si>
  <si>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</si>
  <si>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</si>
  <si>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</si>
  <si>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</si>
  <si>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</si>
  <si>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</si>
  <si>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</si>
  <si>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</si>
  <si>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</si>
  <si>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</si>
  <si>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</si>
  <si>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</si>
  <si>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</si>
  <si>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</si>
  <si>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</si>
  <si>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</si>
  <si>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</si>
  <si>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</si>
  <si>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</si>
  <si>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</si>
  <si>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</si>
  <si>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</si>
  <si>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</si>
  <si>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</si>
  <si>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</si>
  <si>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</si>
  <si>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</si>
  <si>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</si>
  <si>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</si>
  <si>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</si>
  <si>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</si>
  <si>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</si>
  <si>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</si>
  <si>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</si>
  <si>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</si>
  <si>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</si>
  <si>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</si>
  <si>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</si>
  <si>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</si>
  <si>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</si>
  <si>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</si>
  <si>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</si>
  <si>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</si>
  <si>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</si>
  <si>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</si>
  <si>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</si>
  <si>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</si>
  <si>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</si>
  <si>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</si>
  <si>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</si>
  <si>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</si>
  <si>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</si>
  <si>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</si>
  <si>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</si>
  <si>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</si>
  <si>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</si>
  <si>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</si>
  <si>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</si>
  <si>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</si>
  <si>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</si>
  <si>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</si>
  <si>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</si>
  <si>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</si>
  <si>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</si>
  <si>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</si>
  <si>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</si>
  <si>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</si>
  <si>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</si>
  <si>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</si>
  <si>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</si>
  <si>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</si>
  <si>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</si>
  <si>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</si>
  <si>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</si>
  <si>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</si>
  <si>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</si>
  <si>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</si>
  <si>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</si>
  <si>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</si>
  <si>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</si>
  <si>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</si>
  <si>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</si>
  <si>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</si>
  <si>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</si>
  <si>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</si>
  <si>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</si>
  <si>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</si>
  <si>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</si>
  <si>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</si>
  <si>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</si>
  <si>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</si>
  <si>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</si>
  <si>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</si>
  <si>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</si>
  <si>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</si>
  <si>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</si>
  <si>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</si>
  <si>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</si>
  <si>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</si>
  <si>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</si>
  <si>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</si>
  <si>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</si>
  <si>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</si>
  <si>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</si>
  <si>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</si>
  <si>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</si>
  <si>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</si>
  <si>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</si>
  <si>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</si>
  <si>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</si>
  <si>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</si>
  <si>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</si>
  <si>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</si>
  <si>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</si>
  <si>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</si>
  <si>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</si>
  <si>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</si>
  <si>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</si>
  <si>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</si>
  <si>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</si>
  <si>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</si>
  <si>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</si>
  <si>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</si>
  <si>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</si>
  <si>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</si>
  <si>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</si>
  <si>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</si>
  <si>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</si>
  <si>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</si>
  <si>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</si>
  <si>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</si>
  <si>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</si>
  <si>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</si>
  <si>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</si>
  <si>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</si>
  <si>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</si>
  <si>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</si>
  <si>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</si>
  <si>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</si>
  <si>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</si>
  <si>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</si>
  <si>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</si>
  <si>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</si>
  <si>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</si>
  <si>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</si>
  <si>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</si>
  <si>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</si>
  <si>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</si>
  <si>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</si>
  <si>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</si>
  <si>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</si>
  <si>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</si>
  <si>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</si>
  <si>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</si>
  <si>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</si>
  <si>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</si>
  <si>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</si>
  <si>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</si>
  <si>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</si>
  <si>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</si>
  <si>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</si>
  <si>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</si>
  <si>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</si>
  <si>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</si>
  <si>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</si>
  <si>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</si>
  <si>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</si>
  <si>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</si>
  <si>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</si>
  <si>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</si>
  <si>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</si>
  <si>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</si>
  <si>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</si>
  <si>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</si>
  <si>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</si>
  <si>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</si>
  <si>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</si>
  <si>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</si>
  <si>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</si>
  <si>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</si>
  <si>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</si>
  <si>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</si>
  <si>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</si>
  <si>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</si>
  <si>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</si>
  <si>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</si>
  <si>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</si>
  <si>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</si>
  <si>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</si>
  <si>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</si>
  <si>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</si>
  <si>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</si>
  <si>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</si>
  <si>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</si>
  <si>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</si>
  <si>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</si>
  <si>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</si>
  <si>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</si>
  <si>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</si>
  <si>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</si>
  <si>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</si>
  <si>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</si>
  <si>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</si>
  <si>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</si>
  <si>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</si>
  <si>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</si>
  <si>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</si>
  <si>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</si>
  <si>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</si>
  <si>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</si>
  <si>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</si>
  <si>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</si>
  <si>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</si>
  <si>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</si>
  <si>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</si>
  <si>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</si>
  <si>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</si>
  <si>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</si>
  <si>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</si>
  <si>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</si>
  <si>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</si>
  <si>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</si>
  <si>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</si>
  <si>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</si>
  <si>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</si>
  <si>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</si>
  <si>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</si>
  <si>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</si>
  <si>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</si>
  <si>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</si>
  <si>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</si>
  <si>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</si>
  <si>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</si>
  <si>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</si>
  <si>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</si>
  <si>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</si>
  <si>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</si>
  <si>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</si>
  <si>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</si>
  <si>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</si>
  <si>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</si>
  <si>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</si>
  <si>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</si>
  <si>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</si>
  <si>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</si>
  <si>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</si>
  <si>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</si>
  <si>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</si>
  <si>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</si>
  <si>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</si>
  <si>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</si>
  <si>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</si>
  <si>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</si>
  <si>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</si>
  <si>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</si>
  <si>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</si>
  <si>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</si>
  <si>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</si>
  <si>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</si>
  <si>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</si>
  <si>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</si>
  <si>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</si>
  <si>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</si>
  <si>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</si>
  <si>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</si>
  <si>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</si>
  <si>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</si>
  <si>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</si>
  <si>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</si>
  <si>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</si>
  <si>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</si>
  <si>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</si>
  <si>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</si>
  <si>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</si>
  <si>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</si>
  <si>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</si>
  <si>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</si>
  <si>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</si>
  <si>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</si>
  <si>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</si>
  <si>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</si>
  <si>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</si>
  <si>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</si>
  <si>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</si>
  <si>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</si>
  <si>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</si>
  <si>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</si>
  <si>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</si>
  <si>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</si>
  <si>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</si>
  <si>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</si>
  <si>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</si>
  <si>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</si>
  <si>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</si>
  <si>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</si>
  <si>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</si>
  <si>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</si>
  <si>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</si>
  <si>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</si>
  <si>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</si>
  <si>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</si>
  <si>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</si>
  <si>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</si>
  <si>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</si>
  <si>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</si>
  <si>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</si>
  <si>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</si>
  <si>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</si>
  <si>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</si>
  <si>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</si>
  <si>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</si>
  <si>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</si>
  <si>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</si>
  <si>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</si>
  <si>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</si>
  <si>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</si>
  <si>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</si>
  <si>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</si>
  <si>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</si>
  <si>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</si>
  <si>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</si>
  <si>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</si>
  <si>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</si>
  <si>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</si>
  <si>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</si>
  <si>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</si>
  <si>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</si>
  <si>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</si>
  <si>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</si>
  <si>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</si>
  <si>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</si>
  <si>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</si>
  <si>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</si>
  <si>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</si>
  <si>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</si>
  <si>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</si>
  <si>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</si>
  <si>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</si>
  <si>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</si>
  <si>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</si>
  <si>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</si>
  <si>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</si>
  <si>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</si>
  <si>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</si>
  <si>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</si>
  <si>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</si>
  <si>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</si>
  <si>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</si>
  <si>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</si>
  <si>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</si>
  <si>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</si>
  <si>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</si>
  <si>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</si>
  <si>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</si>
  <si>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</si>
  <si>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</si>
  <si>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</si>
  <si>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</si>
  <si>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</si>
  <si>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</si>
  <si>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</si>
  <si>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</si>
  <si>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</si>
  <si>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</si>
  <si>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</si>
  <si>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</si>
  <si>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</si>
  <si>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</si>
  <si>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</si>
  <si>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</si>
  <si>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</si>
  <si>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</si>
  <si>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</si>
  <si>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</si>
  <si>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</si>
  <si>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</si>
  <si>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</si>
  <si>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</si>
  <si>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</si>
  <si>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</si>
  <si>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</si>
  <si>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</si>
  <si>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</si>
  <si>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</si>
  <si>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</si>
  <si>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</si>
  <si>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</si>
  <si>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</si>
  <si>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</si>
  <si>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</si>
  <si>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</si>
  <si>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</si>
  <si>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</si>
  <si>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</si>
  <si>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</si>
  <si>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</si>
  <si>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</si>
  <si>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</si>
  <si>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</si>
  <si>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</si>
  <si>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</si>
  <si>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</si>
  <si>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</si>
  <si>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</si>
  <si>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</si>
  <si>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</si>
  <si>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</si>
  <si>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</si>
  <si>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</si>
  <si>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</si>
  <si>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</si>
  <si>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</si>
  <si>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</si>
  <si>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</si>
  <si>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</si>
  <si>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</si>
  <si>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</si>
  <si>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</si>
  <si>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</si>
  <si>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</si>
  <si>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</si>
  <si>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</si>
  <si>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</si>
  <si>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</si>
  <si>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</si>
  <si>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</si>
  <si>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</si>
  <si>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</si>
  <si>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</si>
  <si>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</si>
  <si>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</si>
  <si>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</si>
  <si>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</si>
  <si>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</si>
  <si>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</si>
  <si>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</si>
  <si>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</si>
  <si>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</si>
  <si>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</si>
  <si>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</si>
  <si>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</si>
  <si>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</si>
  <si>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</si>
  <si>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</si>
  <si>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</si>
  <si>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</si>
  <si>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</si>
  <si>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</si>
  <si>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</si>
  <si>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</si>
  <si>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</si>
  <si>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</si>
  <si>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</si>
  <si>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</si>
  <si>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</si>
  <si>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</si>
  <si>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</si>
  <si>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</si>
  <si>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</si>
  <si>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</si>
  <si>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</si>
  <si>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</si>
  <si>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</si>
  <si>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</si>
  <si>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</si>
  <si>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</si>
  <si>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</si>
  <si>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</si>
  <si>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</si>
  <si>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</si>
  <si>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</si>
  <si>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</si>
  <si>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</si>
  <si>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</si>
  <si>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</si>
  <si>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</si>
  <si>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</si>
  <si>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</si>
  <si>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</si>
  <si>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</si>
  <si>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</si>
  <si>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</si>
  <si>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</si>
  <si>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</si>
  <si>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</si>
  <si>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</si>
  <si>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</si>
  <si>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</si>
  <si>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</si>
  <si>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</si>
  <si>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</si>
  <si>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</si>
  <si>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</si>
  <si>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</si>
  <si>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</si>
  <si>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</si>
  <si>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</si>
  <si>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</si>
  <si>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</si>
  <si>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</si>
  <si>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</si>
  <si>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</si>
  <si>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</si>
  <si>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</si>
  <si>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</si>
  <si>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</si>
  <si>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</si>
  <si>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</si>
  <si>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</si>
  <si>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</si>
  <si>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</si>
  <si>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</si>
  <si>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</si>
  <si>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</si>
  <si>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</si>
  <si>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</si>
  <si>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</si>
  <si>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</si>
  <si>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</si>
  <si>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</si>
  <si>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</si>
  <si>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</si>
  <si>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</si>
  <si>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</si>
  <si>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</si>
  <si>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</si>
  <si>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</si>
  <si>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</si>
  <si>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</si>
  <si>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</si>
  <si>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</si>
  <si>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</si>
  <si>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</si>
  <si>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</si>
  <si>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</si>
  <si>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</si>
  <si>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</si>
  <si>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</si>
  <si>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</si>
  <si>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</si>
  <si>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</si>
  <si>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</si>
  <si>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</si>
  <si>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</si>
  <si>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</si>
  <si>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</si>
  <si>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</si>
  <si>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</si>
  <si>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</si>
  <si>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</si>
  <si>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</si>
  <si>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</si>
  <si>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</si>
  <si>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</si>
  <si>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</si>
  <si>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</si>
  <si>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</si>
  <si>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</si>
  <si>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</si>
  <si>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</si>
  <si>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</si>
  <si>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</si>
  <si>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</si>
  <si>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</si>
  <si>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</si>
  <si>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</si>
  <si>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</si>
  <si>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</si>
  <si>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</si>
  <si>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</si>
  <si>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</si>
  <si>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</si>
  <si>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</si>
  <si>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</si>
  <si>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</si>
  <si>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</si>
  <si>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</si>
  <si>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</si>
  <si>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</si>
  <si>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</si>
  <si>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</si>
  <si>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</si>
  <si>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</si>
  <si>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</si>
  <si>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</si>
  <si>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</si>
  <si>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</si>
  <si>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</si>
  <si>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</si>
  <si>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</si>
  <si>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</si>
  <si>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</si>
  <si>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</si>
  <si>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</si>
  <si>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</si>
  <si>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</si>
  <si>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</si>
  <si>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</si>
  <si>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</si>
  <si>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</si>
  <si>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</si>
  <si>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</si>
  <si>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</si>
  <si>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</si>
  <si>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</si>
  <si>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</si>
  <si>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</si>
  <si>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</si>
  <si>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</si>
  <si>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</si>
  <si>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</si>
  <si>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</si>
  <si>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</si>
  <si>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</si>
  <si>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</si>
  <si>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</si>
  <si>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</si>
  <si>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</si>
  <si>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</si>
  <si>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</si>
  <si>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</si>
  <si>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</si>
  <si>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</si>
  <si>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</si>
  <si>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</si>
  <si>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</si>
  <si>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</si>
  <si>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</si>
  <si>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</si>
  <si>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</si>
  <si>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</si>
  <si>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</si>
  <si>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</si>
  <si>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</si>
  <si>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</si>
  <si>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</si>
  <si>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</si>
  <si>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</si>
  <si>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</si>
  <si>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</si>
  <si>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</si>
  <si>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</si>
  <si>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</si>
  <si>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</si>
  <si>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</si>
  <si>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</si>
  <si>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</si>
  <si>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</si>
  <si>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</si>
  <si>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</si>
  <si>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</si>
  <si>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</si>
  <si>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</si>
  <si>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</si>
  <si>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</si>
  <si>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</si>
  <si>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</si>
  <si>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</si>
  <si>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</si>
  <si>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</si>
  <si>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</si>
  <si>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</si>
  <si>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</si>
  <si>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</si>
  <si>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</si>
  <si>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</si>
  <si>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</si>
  <si>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</si>
  <si>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</si>
  <si>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</si>
  <si>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</si>
  <si>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</si>
  <si>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</si>
  <si>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</si>
  <si>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</si>
  <si>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</si>
  <si>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</si>
  <si>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</si>
  <si>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</si>
  <si>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</si>
  <si>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</si>
  <si>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</si>
  <si>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</si>
  <si>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</si>
  <si>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</si>
  <si>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</si>
  <si>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</si>
  <si>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</si>
  <si>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</si>
  <si>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</si>
  <si>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</si>
  <si>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</si>
  <si>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</si>
  <si>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</si>
  <si>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</si>
  <si>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</si>
  <si>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</si>
  <si>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</si>
  <si>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</si>
  <si>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</si>
  <si>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</si>
  <si>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</si>
  <si>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</si>
  <si>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</si>
  <si>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</si>
  <si>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</si>
  <si>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</si>
  <si>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</si>
  <si>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</si>
  <si>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</si>
  <si>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</si>
  <si>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</si>
  <si>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</si>
  <si>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</si>
  <si>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</si>
  <si>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</si>
  <si>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</si>
  <si>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</si>
  <si>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</si>
  <si>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</si>
  <si>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</si>
  <si>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</si>
  <si>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</si>
  <si>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</si>
  <si>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</si>
  <si>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</si>
  <si>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</si>
  <si>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</si>
  <si>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</si>
  <si>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</si>
  <si>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</si>
  <si>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</si>
  <si>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</si>
  <si>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</si>
  <si>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</si>
  <si>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</si>
  <si>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</si>
  <si>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</si>
  <si>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</si>
  <si>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</si>
  <si>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</si>
  <si>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</si>
  <si>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</si>
  <si>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</si>
  <si>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</si>
  <si>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</si>
  <si>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</si>
  <si>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</si>
  <si>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</si>
  <si>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</si>
  <si>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</si>
  <si>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</si>
  <si>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</si>
  <si>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</si>
  <si>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</si>
  <si>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</si>
  <si>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</si>
  <si>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</si>
  <si>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</si>
  <si>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</si>
  <si>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</si>
  <si>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</si>
  <si>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</si>
  <si>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</si>
  <si>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</si>
  <si>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</si>
  <si>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</si>
  <si>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</si>
  <si>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</si>
  <si>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</si>
  <si>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</si>
  <si>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</si>
  <si>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</si>
  <si>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</si>
  <si>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</si>
  <si>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</si>
  <si>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</si>
  <si>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</si>
  <si>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</si>
  <si>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</si>
  <si>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</si>
  <si>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</si>
  <si>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</si>
  <si>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</si>
  <si>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</si>
  <si>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</si>
  <si>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</si>
  <si>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</si>
  <si>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</si>
  <si>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</si>
  <si>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</si>
  <si>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</si>
  <si>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</si>
  <si>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</si>
  <si>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</si>
  <si>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</si>
  <si>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</si>
  <si>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</si>
  <si>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</si>
  <si>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</si>
  <si>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</si>
  <si>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</si>
  <si>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</si>
  <si>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</si>
  <si>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</si>
  <si>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</si>
  <si>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</si>
  <si>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</si>
  <si>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</si>
  <si>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</si>
  <si>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</si>
  <si>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</si>
  <si>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</si>
  <si>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</si>
  <si>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</si>
  <si>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</si>
  <si>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</si>
  <si>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</si>
  <si>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</si>
  <si>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</si>
  <si>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</si>
  <si>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</si>
  <si>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</si>
  <si>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</si>
  <si>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</si>
  <si>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</si>
  <si>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</si>
  <si>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</si>
  <si>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</si>
  <si>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</si>
  <si>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</si>
  <si>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</si>
  <si>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</si>
  <si>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</si>
  <si>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</si>
  <si>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</si>
  <si>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</si>
  <si>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</si>
  <si>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</si>
  <si>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</si>
  <si>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</si>
  <si>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</si>
  <si>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</si>
  <si>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</si>
  <si>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</si>
  <si>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</si>
  <si>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</si>
  <si>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</si>
  <si>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</si>
  <si>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</si>
  <si>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</si>
  <si>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</si>
  <si>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</si>
  <si>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</si>
  <si>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</si>
  <si>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</si>
  <si>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</si>
  <si>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</si>
  <si>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</si>
  <si>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</si>
  <si>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</si>
  <si>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</si>
  <si>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</si>
  <si>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</si>
  <si>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</si>
  <si>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</si>
  <si>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</si>
  <si>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</si>
  <si>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</si>
  <si>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</si>
  <si>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</si>
  <si>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</si>
  <si>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</si>
  <si>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</si>
  <si>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</si>
  <si>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</si>
  <si>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</si>
  <si>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</si>
  <si>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</si>
  <si>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</si>
  <si>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</si>
  <si>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</si>
  <si>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</si>
  <si>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</si>
  <si>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</si>
  <si>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</si>
  <si>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</si>
  <si>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</si>
  <si>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</si>
  <si>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</si>
  <si>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</si>
  <si>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</si>
  <si>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</si>
  <si>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</si>
  <si>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</si>
  <si>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</si>
  <si>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</si>
  <si>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</si>
  <si>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</si>
  <si>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</si>
  <si>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</si>
  <si>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</si>
  <si>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</si>
  <si>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</si>
  <si>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</si>
  <si>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</si>
  <si>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</si>
  <si>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</si>
  <si>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</si>
  <si>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</si>
  <si>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</si>
  <si>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</si>
  <si>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</si>
  <si>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</si>
  <si>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</si>
  <si>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</si>
  <si>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</si>
  <si>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</si>
  <si>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</si>
  <si>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</si>
  <si>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</si>
  <si>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</si>
  <si>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</si>
  <si>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</si>
  <si>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</si>
  <si>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</si>
  <si>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</si>
  <si>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</si>
  <si>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</si>
  <si>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</si>
  <si>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</si>
  <si>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</si>
  <si>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</si>
  <si>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</si>
  <si>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</si>
  <si>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</si>
  <si>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</si>
  <si>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</si>
  <si>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</si>
  <si>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</si>
  <si>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</si>
  <si>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</si>
  <si>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</si>
  <si>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</si>
  <si>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</si>
  <si>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</si>
  <si>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</si>
  <si>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</si>
  <si>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</si>
  <si>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</si>
  <si>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</si>
  <si>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</si>
  <si>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</si>
  <si>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</si>
  <si>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</si>
  <si>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</si>
  <si>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</si>
  <si>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</si>
  <si>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</si>
  <si>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</si>
  <si>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</si>
  <si>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</si>
  <si>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</si>
  <si>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</si>
  <si>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</si>
  <si>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</si>
  <si>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</si>
  <si>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</si>
  <si>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</si>
  <si>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</si>
  <si>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</si>
  <si>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</si>
  <si>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</si>
  <si>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</si>
  <si>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</si>
  <si>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</si>
  <si>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</si>
  <si>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</si>
  <si>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</si>
  <si>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</si>
  <si>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</si>
  <si>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</si>
  <si>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</si>
  <si>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</si>
  <si>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</si>
  <si>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</si>
  <si>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</si>
  <si>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</si>
  <si>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</si>
  <si>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</si>
  <si>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</si>
  <si>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</si>
  <si>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</si>
  <si>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</si>
  <si>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</si>
  <si>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</si>
  <si>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</si>
  <si>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</si>
  <si>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</si>
  <si>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</si>
  <si>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</si>
  <si>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</si>
  <si>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</si>
  <si>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</si>
  <si>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</si>
  <si>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</si>
  <si>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</si>
  <si>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</si>
  <si>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</si>
  <si>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</si>
  <si>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</si>
  <si>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</si>
  <si>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</si>
  <si>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</si>
  <si>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</si>
  <si>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</si>
  <si>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</si>
  <si>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</si>
  <si>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</si>
  <si>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</si>
  <si>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</si>
  <si>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</si>
  <si>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</si>
  <si>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</si>
  <si>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</si>
  <si>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</si>
  <si>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</si>
  <si>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</si>
  <si>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</si>
  <si>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</si>
  <si>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</si>
  <si>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</si>
  <si>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</si>
  <si>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</si>
  <si>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</si>
  <si>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</si>
  <si>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</si>
  <si>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</si>
  <si>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</si>
  <si>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</si>
  <si>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</si>
  <si>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</si>
  <si>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</si>
  <si>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</si>
  <si>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</si>
  <si>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</si>
  <si>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</si>
  <si>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</si>
  <si>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</si>
  <si>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</si>
  <si>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</si>
  <si>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</si>
  <si>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</si>
  <si>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</si>
  <si>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</si>
  <si>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</si>
  <si>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</si>
  <si>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</si>
  <si>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</si>
  <si>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</si>
  <si>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</si>
  <si>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</si>
  <si>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</si>
  <si>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</si>
  <si>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</si>
  <si>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</si>
  <si>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</si>
  <si>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</si>
  <si>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</si>
  <si>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</si>
  <si>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</si>
  <si>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</si>
  <si>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</si>
  <si>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</si>
  <si>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</si>
  <si>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</si>
  <si>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</si>
  <si>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</si>
  <si>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</si>
  <si>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</si>
  <si>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</si>
  <si>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</si>
  <si>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</si>
  <si>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</si>
  <si>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</si>
  <si>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</si>
  <si>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</si>
  <si>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</si>
  <si>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</si>
  <si>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</si>
  <si>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</si>
  <si>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</si>
  <si>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</si>
  <si>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</si>
  <si>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</si>
  <si>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</si>
  <si>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</si>
  <si>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</si>
  <si>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</si>
  <si>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</si>
  <si>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</si>
  <si>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</si>
  <si>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</si>
  <si>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</si>
  <si>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</si>
  <si>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</si>
  <si>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</si>
  <si>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</si>
  <si>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</si>
  <si>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</si>
  <si>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</si>
  <si>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</si>
  <si>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</si>
  <si>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</si>
  <si>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</si>
  <si>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</si>
  <si>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</si>
  <si>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</si>
  <si>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</si>
  <si>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</si>
  <si>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</si>
  <si>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</si>
  <si>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</si>
  <si>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</si>
  <si>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</si>
  <si>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</si>
  <si>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</si>
  <si>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</si>
  <si>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</si>
  <si>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</si>
  <si>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</si>
  <si>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</si>
  <si>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</si>
  <si>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</si>
  <si>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</si>
  <si>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</si>
  <si>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</si>
  <si>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</si>
  <si>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</si>
  <si>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</si>
  <si>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</si>
  <si>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</si>
  <si>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</si>
  <si>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</si>
  <si>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</si>
  <si>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</si>
  <si>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</si>
  <si>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</si>
  <si>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</si>
  <si>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</si>
  <si>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</si>
  <si>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</si>
  <si>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</si>
  <si>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</si>
  <si>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</si>
  <si>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</si>
  <si>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</si>
  <si>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</si>
  <si>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</si>
  <si>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</si>
  <si>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</si>
  <si>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</si>
  <si>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</si>
  <si>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</si>
  <si>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</si>
  <si>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</si>
  <si>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</si>
  <si>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</si>
  <si>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</si>
  <si>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</si>
  <si>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</si>
  <si>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</si>
  <si>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</si>
  <si>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</si>
  <si>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</si>
  <si>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</si>
  <si>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</si>
  <si>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</si>
  <si>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</si>
  <si>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</si>
  <si>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</si>
  <si>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</si>
  <si>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</si>
  <si>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</si>
  <si>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</si>
  <si>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</si>
  <si>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</si>
  <si>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</si>
  <si>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</si>
  <si>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</si>
  <si>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</si>
  <si>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</si>
  <si>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</si>
  <si>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</si>
  <si>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</si>
  <si>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</si>
  <si>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</si>
  <si>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</si>
  <si>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</si>
  <si>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</si>
  <si>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</si>
  <si>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</si>
  <si>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</si>
  <si>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</si>
  <si>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</si>
  <si>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</si>
  <si>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</si>
  <si>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</si>
  <si>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</si>
  <si>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</si>
  <si>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</si>
  <si>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</si>
  <si>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</si>
  <si>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</si>
  <si>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</si>
  <si>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</si>
  <si>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</si>
  <si>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</si>
  <si>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</si>
  <si>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</si>
  <si>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</si>
  <si>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</si>
  <si>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</si>
  <si>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</si>
  <si>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</si>
  <si>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</si>
  <si>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</si>
  <si>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</si>
  <si>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</si>
  <si>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</si>
  <si>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</si>
  <si>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</si>
  <si>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</si>
  <si>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</si>
  <si>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</si>
  <si>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</si>
  <si>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</si>
  <si>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</si>
  <si>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</si>
  <si>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</si>
  <si>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</si>
  <si>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</si>
  <si>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</si>
  <si>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</si>
  <si>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</si>
  <si>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</si>
  <si>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</si>
  <si>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</si>
  <si>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</si>
  <si>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</si>
  <si>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</si>
  <si>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</si>
  <si>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</si>
  <si>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</si>
  <si>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</si>
  <si>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</si>
  <si>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</si>
  <si>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</si>
  <si>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</si>
  <si>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</si>
  <si>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</si>
  <si>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</si>
  <si>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</si>
  <si>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</si>
  <si>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</si>
  <si>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</si>
  <si>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</si>
  <si>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</si>
  <si>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</si>
  <si>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</si>
  <si>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</si>
  <si>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</si>
  <si>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</si>
  <si>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</si>
  <si>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</si>
  <si>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</si>
  <si>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</si>
  <si>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</si>
  <si>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</si>
  <si>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</si>
  <si>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</si>
  <si>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</si>
  <si>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</si>
  <si>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</si>
  <si>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</si>
  <si>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</si>
  <si>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</si>
  <si>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</si>
  <si>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</si>
  <si>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</si>
  <si>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</si>
  <si>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</si>
  <si>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</si>
  <si>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</si>
  <si>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</si>
  <si>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</si>
  <si>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</si>
  <si>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</si>
  <si>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</si>
  <si>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</si>
  <si>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</si>
  <si>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</si>
  <si>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</si>
  <si>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</si>
  <si>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</si>
  <si>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</si>
  <si>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</si>
  <si>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</si>
  <si>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</si>
  <si>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</si>
  <si>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</si>
  <si>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</si>
  <si>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</si>
  <si>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</si>
  <si>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</si>
  <si>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</si>
  <si>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</si>
  <si>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</si>
  <si>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</si>
  <si>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</si>
  <si>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</si>
  <si>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</si>
  <si>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</si>
  <si>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</si>
  <si>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</si>
  <si>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</si>
  <si>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</si>
  <si>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</si>
  <si>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</si>
  <si>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</si>
  <si>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</si>
  <si>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</si>
  <si>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</si>
  <si>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</si>
  <si>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</si>
  <si>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</si>
  <si>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</si>
  <si>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</si>
  <si>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</si>
  <si>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</si>
  <si>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</si>
  <si>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</si>
  <si>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</si>
  <si>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</si>
  <si>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</si>
  <si>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</si>
  <si>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</si>
  <si>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</si>
  <si>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</si>
  <si>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</si>
  <si>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</si>
  <si>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</si>
  <si>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</si>
  <si>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</si>
  <si>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</si>
  <si>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</si>
  <si>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</si>
  <si>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</si>
  <si>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</si>
  <si>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</si>
  <si>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</si>
  <si>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</si>
  <si>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</si>
  <si>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</si>
  <si>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</si>
  <si>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</si>
  <si>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</si>
  <si>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</si>
  <si>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</si>
  <si>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</si>
  <si>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</si>
  <si>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</si>
  <si>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</si>
  <si>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</si>
  <si>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</si>
  <si>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</si>
  <si>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</si>
  <si>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</si>
  <si>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</si>
  <si>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</si>
  <si>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</si>
  <si>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</si>
  <si>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</si>
  <si>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</si>
  <si>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</si>
  <si>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</si>
  <si>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</si>
  <si>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</si>
  <si>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</si>
  <si>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</si>
  <si>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</si>
  <si>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</si>
  <si>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</si>
  <si>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</si>
  <si>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</si>
  <si>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</si>
  <si>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</si>
  <si>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</si>
  <si>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</si>
  <si>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</si>
  <si>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</si>
  <si>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</si>
  <si>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</si>
  <si>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</si>
  <si>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</si>
  <si>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</si>
  <si>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</si>
  <si>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</si>
  <si>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</si>
  <si>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</si>
  <si>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</si>
  <si>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</si>
  <si>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</si>
  <si>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</si>
  <si>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</si>
  <si>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</si>
  <si>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</si>
  <si>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</si>
  <si>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</si>
  <si>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</si>
  <si>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</si>
  <si>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</si>
  <si>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</si>
  <si>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</si>
  <si>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</si>
  <si>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</si>
  <si>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</si>
  <si>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</si>
  <si>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</si>
  <si>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</si>
  <si>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</si>
  <si>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</si>
  <si>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</si>
  <si>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</si>
  <si>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</si>
  <si>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</si>
  <si>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</si>
  <si>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</si>
  <si>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</si>
  <si>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</si>
  <si>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</si>
  <si>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</si>
  <si>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</si>
  <si>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</si>
  <si>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</si>
  <si>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</si>
  <si>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</si>
  <si>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</si>
  <si>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</si>
  <si>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</si>
  <si>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</si>
  <si>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</si>
  <si>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</si>
  <si>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</si>
  <si>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</si>
  <si>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</si>
  <si>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</si>
  <si>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</si>
  <si>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</si>
  <si>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</si>
  <si>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</si>
  <si>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</si>
  <si>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</si>
  <si>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</si>
  <si>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</si>
  <si>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</si>
  <si>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</si>
  <si>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</si>
  <si>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</si>
  <si>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</si>
  <si>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</si>
  <si>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</si>
  <si>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</si>
  <si>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</si>
  <si>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</si>
  <si>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</si>
  <si>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</si>
  <si>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</si>
  <si>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</si>
  <si>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</si>
  <si>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</si>
  <si>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</si>
  <si>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</si>
  <si>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</si>
  <si>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</si>
  <si>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</si>
  <si>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</si>
  <si>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</si>
  <si>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</si>
  <si>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</si>
  <si>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</si>
  <si>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</si>
  <si>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</si>
  <si>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</si>
  <si>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</si>
  <si>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</si>
  <si>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</si>
  <si>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</si>
  <si>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</si>
  <si>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</si>
  <si>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</si>
  <si>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</si>
  <si>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</si>
  <si>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</si>
  <si>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</si>
  <si>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</si>
  <si>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</si>
  <si>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</si>
  <si>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</si>
  <si>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</si>
  <si>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</si>
  <si>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</si>
  <si>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</si>
  <si>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</si>
  <si>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</si>
  <si>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</si>
  <si>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</si>
  <si>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</si>
  <si>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</si>
  <si>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</si>
  <si>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</si>
  <si>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</si>
  <si>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</si>
  <si>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</si>
  <si>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</si>
  <si>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</si>
  <si>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</si>
  <si>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</si>
  <si>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</si>
  <si>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</si>
  <si>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</si>
  <si>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</si>
  <si>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</si>
  <si>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</si>
  <si>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</si>
  <si>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</si>
  <si>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</si>
  <si>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</si>
  <si>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</si>
  <si>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</si>
  <si>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</si>
  <si>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</si>
  <si>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</si>
  <si>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</si>
  <si>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</si>
  <si>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</si>
  <si>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</si>
  <si>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</si>
  <si>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</si>
  <si>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</si>
  <si>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</si>
  <si>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</si>
  <si>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</si>
  <si>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</si>
  <si>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</si>
  <si>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</si>
  <si>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</si>
  <si>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</si>
  <si>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</si>
  <si>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</si>
  <si>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</si>
  <si>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</si>
  <si>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</si>
  <si>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</si>
  <si>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</si>
  <si>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</si>
  <si>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</si>
  <si>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</si>
  <si>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</si>
  <si>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</si>
  <si>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</si>
  <si>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</si>
  <si>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</si>
  <si>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</si>
  <si>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</si>
  <si>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</si>
  <si>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</si>
  <si>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</si>
  <si>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</si>
  <si>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</si>
  <si>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</si>
  <si>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</si>
  <si>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</si>
  <si>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</si>
  <si>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</si>
  <si>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</si>
  <si>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</si>
  <si>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</si>
  <si>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</si>
  <si>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</si>
  <si>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</si>
  <si>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</si>
  <si>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</si>
  <si>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</si>
  <si>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</si>
  <si>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</si>
  <si>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</si>
  <si>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</si>
  <si>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</si>
  <si>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</si>
  <si>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</si>
  <si>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</si>
  <si>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</si>
  <si>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</si>
  <si>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</si>
  <si>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</si>
  <si>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</si>
  <si>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</si>
  <si>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</si>
  <si>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</si>
  <si>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</si>
  <si>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</si>
  <si>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</si>
  <si>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</si>
  <si>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</si>
  <si>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</si>
  <si>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</si>
  <si>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</si>
  <si>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</si>
  <si>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</si>
  <si>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</si>
  <si>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</si>
  <si>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</si>
  <si>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</si>
  <si>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</si>
  <si>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</si>
  <si>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</si>
  <si>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</si>
  <si>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</si>
  <si>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</si>
  <si>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</si>
  <si>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</si>
  <si>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</si>
  <si>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</si>
  <si>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</si>
  <si>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</si>
  <si>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</si>
  <si>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</si>
  <si>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</si>
  <si>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</si>
  <si>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</si>
  <si>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</si>
  <si>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</si>
  <si>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</si>
  <si>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</si>
  <si>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</si>
  <si>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</si>
  <si>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</si>
  <si>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</si>
  <si>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</si>
  <si>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</si>
  <si>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</si>
  <si>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</si>
  <si>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</si>
  <si>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</si>
  <si>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</si>
  <si>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</si>
  <si>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</si>
  <si>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</si>
  <si>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</si>
  <si>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</si>
  <si>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</si>
  <si>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</si>
  <si>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</si>
  <si>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</si>
  <si>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</si>
  <si>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</si>
  <si>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</si>
  <si>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</si>
  <si>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</si>
  <si>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</si>
  <si>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</si>
  <si>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</si>
  <si>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</si>
  <si>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</si>
  <si>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</si>
  <si>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</si>
  <si>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</si>
  <si>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</si>
  <si>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</si>
  <si>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</si>
  <si>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</si>
  <si>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</si>
  <si>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</si>
  <si>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</si>
  <si>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</si>
  <si>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</si>
  <si>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</si>
  <si>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</si>
  <si>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</si>
  <si>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</si>
  <si>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</si>
  <si>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</si>
  <si>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</si>
  <si>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</si>
  <si>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</si>
  <si>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</si>
  <si>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</si>
  <si>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</si>
  <si>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</si>
  <si>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</si>
  <si>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</si>
  <si>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</si>
  <si>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</si>
  <si>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</si>
  <si>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</si>
  <si>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</si>
  <si>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</si>
  <si>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</si>
  <si>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</si>
  <si>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</si>
  <si>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</si>
  <si>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</si>
  <si>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</si>
  <si>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</si>
  <si>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</si>
  <si>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</si>
  <si>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</si>
  <si>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</si>
  <si>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</si>
  <si>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</si>
  <si>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</si>
  <si>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</si>
  <si>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</si>
  <si>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</si>
  <si>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</si>
  <si>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</si>
  <si>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</si>
  <si>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</si>
  <si>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</si>
  <si>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</si>
  <si>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</si>
  <si>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</si>
  <si>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</si>
  <si>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</si>
  <si>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</si>
  <si>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</si>
  <si>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</si>
  <si>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</si>
  <si>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</si>
  <si>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</si>
  <si>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</si>
  <si>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</si>
  <si>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</si>
  <si>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</si>
  <si>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</si>
  <si>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</si>
  <si>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</si>
  <si>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</si>
  <si>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</si>
  <si>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</si>
  <si>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</si>
  <si>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</si>
  <si>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</si>
  <si>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</si>
  <si>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</si>
  <si>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</si>
  <si>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</si>
  <si>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</si>
  <si>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</si>
  <si>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</si>
  <si>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</si>
  <si>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</si>
  <si>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</si>
  <si>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</si>
  <si>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</si>
  <si>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</si>
  <si>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</si>
  <si>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</si>
  <si>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</si>
  <si>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</si>
  <si>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</si>
  <si>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</si>
  <si>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</si>
  <si>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</si>
  <si>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</si>
  <si>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</si>
  <si>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</si>
  <si>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</si>
  <si>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</si>
  <si>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</si>
  <si>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</si>
  <si>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</si>
  <si>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</si>
  <si>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</si>
  <si>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</si>
  <si>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</si>
  <si>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</si>
  <si>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</si>
  <si>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</si>
  <si>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</si>
  <si>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</si>
  <si>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</si>
  <si>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</si>
  <si>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</si>
  <si>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</si>
  <si>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</si>
  <si>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</si>
  <si>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</si>
  <si>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</si>
  <si>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</si>
  <si>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</si>
  <si>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</si>
  <si>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</si>
  <si>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</si>
  <si>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</si>
  <si>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</si>
  <si>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</si>
  <si>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</si>
  <si>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</si>
  <si>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</si>
  <si>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</si>
  <si>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</si>
  <si>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</si>
  <si>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</si>
  <si>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</si>
  <si>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</si>
  <si>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</si>
  <si>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</si>
  <si>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</si>
  <si>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</si>
  <si>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</si>
  <si>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</si>
  <si>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</si>
  <si>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</si>
  <si>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</si>
  <si>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</si>
  <si>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</si>
  <si>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</si>
  <si>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</si>
  <si>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</si>
  <si>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</si>
  <si>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</si>
  <si>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</si>
  <si>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</si>
  <si>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</si>
  <si>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</si>
  <si>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</si>
  <si>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</si>
  <si>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</si>
  <si>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</si>
  <si>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</si>
  <si>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</si>
  <si>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</si>
  <si>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</si>
  <si>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</si>
  <si>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</si>
  <si>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</si>
  <si>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</si>
  <si>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</si>
  <si>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</si>
  <si>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</si>
  <si>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</si>
  <si>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</si>
  <si>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</si>
  <si>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</si>
  <si>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</si>
  <si>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</si>
  <si>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</si>
  <si>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</si>
  <si>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</si>
  <si>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</si>
  <si>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</si>
  <si>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</si>
  <si>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</si>
  <si>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</si>
  <si>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</si>
  <si>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</si>
  <si>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</si>
  <si>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</si>
  <si>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</si>
  <si>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</si>
  <si>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</si>
  <si>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</si>
  <si>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</si>
  <si>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</si>
  <si>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</si>
  <si>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</si>
  <si>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</si>
  <si>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</si>
  <si>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</si>
  <si>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</si>
  <si>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</si>
  <si>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</si>
  <si>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</si>
  <si>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</si>
  <si>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</si>
  <si>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</si>
  <si>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</si>
  <si>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</si>
  <si>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</si>
  <si>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</si>
  <si>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</si>
  <si>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</si>
  <si>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</si>
  <si>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</si>
  <si>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</si>
  <si>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</si>
  <si>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</si>
  <si>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</si>
  <si>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</si>
  <si>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</si>
  <si>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</si>
  <si>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</si>
  <si>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</si>
  <si>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</si>
  <si>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</si>
  <si>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</si>
  <si>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</si>
  <si>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</si>
  <si>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</si>
  <si>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</si>
  <si>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</si>
  <si>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</si>
  <si>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</si>
  <si>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</si>
  <si>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</si>
  <si>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</si>
  <si>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</si>
  <si>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</si>
  <si>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</si>
  <si>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</si>
  <si>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</si>
  <si>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</si>
  <si>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</si>
  <si>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</si>
  <si>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</si>
  <si>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</si>
  <si>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</si>
  <si>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</si>
  <si>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</si>
  <si>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</si>
  <si>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</si>
  <si>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</si>
  <si>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</si>
  <si>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</si>
  <si>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</si>
  <si>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</si>
  <si>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</si>
  <si>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</si>
  <si>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</si>
  <si>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</si>
  <si>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</si>
  <si>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</si>
  <si>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</si>
  <si>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</si>
  <si>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</si>
  <si>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</si>
  <si>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</si>
  <si>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</si>
  <si>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</si>
  <si>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</si>
  <si>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</si>
  <si>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</si>
  <si>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</si>
  <si>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</si>
  <si>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</si>
  <si>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</si>
  <si>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</si>
  <si>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</si>
  <si>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</si>
  <si>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</si>
  <si>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</si>
  <si>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</si>
  <si>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</si>
  <si>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</si>
  <si>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</si>
  <si>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</si>
  <si>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</si>
  <si>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</si>
  <si>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</si>
  <si>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</si>
  <si>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</si>
  <si>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</si>
  <si>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</si>
  <si>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</si>
  <si>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</si>
  <si>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</si>
  <si>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</si>
  <si>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</si>
  <si>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</si>
  <si>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</si>
  <si>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</si>
  <si>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</si>
  <si>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</si>
  <si>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</si>
  <si>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</si>
  <si>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</si>
  <si>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</si>
  <si>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</si>
  <si>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</si>
  <si>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</si>
  <si>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</si>
  <si>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</si>
  <si>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</si>
  <si>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</si>
  <si>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</si>
  <si>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</si>
  <si>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</si>
  <si>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</si>
  <si>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</si>
  <si>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</si>
  <si>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</si>
  <si>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</si>
  <si>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</si>
  <si>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</si>
  <si>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</si>
  <si>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</si>
  <si>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</si>
  <si>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</si>
  <si>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</si>
  <si>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</si>
  <si>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</si>
  <si>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</si>
  <si>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</si>
  <si>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</si>
  <si>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</si>
  <si>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</si>
  <si>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</si>
  <si>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</si>
  <si>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</si>
  <si>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</si>
  <si>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</si>
  <si>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</si>
  <si>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</si>
  <si>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</si>
  <si>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</si>
  <si>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</si>
  <si>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</si>
  <si>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</si>
  <si>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</si>
  <si>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</si>
  <si>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</si>
  <si>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</si>
  <si>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</si>
  <si>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</si>
  <si>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</si>
  <si>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</si>
  <si>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</si>
  <si>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</si>
  <si>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</si>
  <si>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</si>
  <si>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</si>
  <si>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</si>
  <si>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</si>
  <si>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</si>
  <si>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</si>
  <si>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</si>
  <si>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</si>
  <si>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</si>
  <si>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</si>
  <si>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</si>
  <si>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</si>
  <si>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</si>
  <si>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</si>
  <si>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</si>
  <si>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</si>
  <si>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</si>
  <si>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</si>
  <si>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</si>
  <si>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</si>
  <si>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</si>
  <si>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</si>
  <si>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</si>
  <si>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</si>
  <si>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</si>
  <si>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</si>
  <si>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</si>
  <si>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</si>
  <si>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</si>
  <si>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</si>
  <si>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</si>
  <si>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</si>
  <si>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</si>
  <si>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</si>
  <si>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</si>
  <si>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</si>
  <si>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</si>
  <si>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</si>
  <si>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</si>
  <si>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</si>
  <si>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</si>
  <si>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</si>
  <si>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</si>
  <si>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</si>
  <si>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</si>
  <si>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</si>
  <si>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</si>
  <si>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</si>
  <si>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</si>
  <si>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</si>
  <si>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</si>
  <si>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</si>
  <si>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</si>
  <si>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</si>
  <si>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</si>
  <si>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</si>
  <si>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</si>
  <si>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</si>
  <si>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</si>
  <si>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</si>
  <si>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</si>
  <si>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</si>
  <si>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</si>
  <si>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</si>
  <si>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</si>
  <si>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</si>
  <si>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</si>
  <si>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</si>
  <si>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</si>
  <si>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</si>
  <si>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</si>
  <si>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</si>
  <si>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</si>
  <si>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</si>
  <si>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</si>
  <si>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</si>
  <si>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</si>
  <si>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</si>
  <si>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</si>
  <si>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</si>
  <si>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</si>
  <si>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</si>
  <si>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</si>
  <si>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</si>
  <si>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</si>
  <si>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</si>
  <si>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</si>
  <si>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</si>
  <si>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</si>
  <si>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</si>
  <si>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</si>
  <si>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</si>
  <si>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</si>
  <si>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</si>
  <si>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</si>
  <si>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</si>
  <si>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</si>
  <si>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</si>
  <si>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</si>
  <si>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</si>
  <si>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</si>
  <si>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</si>
  <si>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</si>
  <si>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</si>
  <si>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</si>
  <si>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</si>
  <si>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</si>
  <si>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</si>
  <si>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</si>
  <si>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</si>
  <si>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</si>
  <si>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</si>
  <si>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</si>
  <si>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</si>
  <si>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</si>
  <si>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</si>
  <si>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</si>
  <si>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</si>
  <si>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</si>
  <si>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</si>
  <si>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</si>
  <si>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</si>
  <si>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</si>
  <si>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</si>
  <si>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</si>
  <si>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</si>
  <si>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</si>
  <si>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</si>
  <si>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</si>
  <si>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</si>
  <si>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</si>
  <si>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</si>
  <si>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</si>
  <si>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</si>
  <si>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</si>
  <si>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</si>
  <si>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</si>
  <si>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</si>
  <si>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</si>
  <si>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</si>
  <si>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</si>
  <si>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</si>
  <si>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</si>
  <si>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</si>
  <si>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</si>
  <si>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</si>
  <si>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</si>
  <si>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</si>
  <si>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</si>
  <si>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</si>
  <si>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</si>
  <si>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</si>
  <si>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</si>
  <si>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</si>
  <si>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</si>
  <si>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</si>
  <si>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</si>
  <si>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</si>
  <si>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</si>
  <si>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</si>
  <si>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</si>
  <si>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</si>
  <si>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</si>
  <si>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</si>
  <si>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</si>
  <si>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</si>
  <si>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</si>
  <si>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</si>
  <si>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</si>
  <si>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</si>
  <si>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</si>
  <si>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</si>
  <si>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</si>
  <si>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</si>
  <si>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</si>
  <si>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</si>
  <si>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</si>
  <si>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</si>
  <si>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</si>
  <si>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</si>
  <si>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</si>
  <si>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</si>
  <si>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</si>
  <si>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</si>
  <si>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</si>
  <si>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</si>
  <si>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</si>
  <si>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</si>
  <si>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</si>
  <si>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</si>
  <si>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</si>
  <si>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</si>
  <si>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</si>
  <si>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</si>
  <si>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</si>
  <si>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</si>
  <si>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</si>
  <si>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</si>
  <si>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</si>
  <si>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</si>
  <si>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</si>
  <si>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</si>
  <si>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</si>
  <si>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</si>
  <si>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</si>
  <si>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</si>
  <si>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</si>
  <si>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</si>
  <si>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</si>
  <si>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</si>
  <si>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</si>
  <si>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</si>
  <si>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</si>
  <si>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</si>
  <si>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</si>
  <si>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</si>
  <si>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</si>
  <si>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</si>
  <si>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</si>
  <si>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</si>
  <si>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</si>
  <si>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</si>
  <si>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</si>
  <si>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</si>
  <si>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</si>
  <si>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</si>
  <si>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</si>
  <si>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</si>
  <si>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</si>
  <si>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</si>
  <si>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</si>
  <si>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</si>
  <si>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</si>
  <si>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</si>
  <si>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</si>
  <si>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</si>
  <si>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</si>
  <si>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</si>
  <si>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</si>
  <si>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</si>
  <si>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</si>
  <si>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</si>
  <si>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</si>
  <si>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</si>
  <si>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</si>
  <si>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</si>
  <si>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</si>
  <si>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</si>
  <si>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</si>
  <si>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</si>
  <si>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</si>
  <si>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</si>
  <si>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</si>
  <si>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</si>
  <si>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</si>
  <si>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</si>
  <si>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</si>
  <si>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</si>
  <si>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</si>
  <si>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</si>
  <si>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</si>
  <si>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</si>
  <si>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</si>
  <si>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</si>
  <si>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</si>
  <si>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</si>
  <si>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</si>
  <si>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</si>
  <si>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</si>
  <si>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</si>
  <si>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</si>
  <si>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</si>
  <si>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</si>
  <si>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</si>
  <si>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</si>
  <si>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</si>
  <si>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</si>
  <si>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</si>
  <si>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</si>
  <si>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</si>
  <si>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</si>
  <si>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</si>
  <si>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</si>
  <si>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</si>
  <si>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</si>
  <si>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</si>
  <si>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</si>
  <si>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</si>
  <si>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</si>
  <si>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</si>
  <si>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</si>
  <si>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</si>
  <si>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</si>
  <si>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</si>
  <si>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</si>
  <si>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</si>
  <si>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</si>
  <si>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</si>
  <si>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</si>
  <si>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</si>
  <si>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</si>
  <si>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</si>
  <si>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</si>
  <si>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</si>
  <si>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</si>
  <si>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</si>
  <si>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</si>
  <si>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</si>
  <si>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</si>
  <si>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</si>
  <si>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</si>
  <si>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</si>
  <si>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</si>
  <si>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</si>
  <si>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</si>
  <si>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</si>
  <si>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</si>
  <si>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</si>
  <si>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</si>
  <si>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</si>
  <si>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</si>
  <si>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</si>
  <si>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</si>
  <si>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</si>
  <si>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</si>
  <si>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</si>
  <si>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</si>
  <si>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</si>
  <si>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</si>
  <si>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</si>
  <si>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</si>
  <si>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</si>
  <si>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</si>
  <si>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</si>
  <si>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</si>
  <si>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</si>
  <si>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</si>
  <si>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</si>
  <si>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</si>
  <si>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</si>
  <si>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</si>
  <si>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</si>
  <si>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</si>
  <si>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</si>
  <si>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</si>
  <si>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</si>
  <si>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</si>
  <si>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</si>
  <si>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</si>
  <si>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</si>
  <si>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</si>
  <si>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</si>
  <si>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</si>
  <si>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</si>
  <si>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</si>
  <si>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</si>
  <si>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</si>
  <si>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</si>
  <si>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</si>
  <si>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</si>
  <si>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</si>
  <si>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</si>
  <si>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</si>
  <si>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</si>
  <si>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</si>
  <si>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</si>
  <si>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</si>
  <si>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</si>
  <si>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</si>
  <si>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</si>
  <si>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</si>
  <si>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</si>
  <si>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</si>
  <si>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</si>
  <si>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</si>
  <si>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</si>
  <si>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</si>
  <si>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</si>
  <si>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</si>
  <si>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</si>
  <si>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</si>
  <si>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</si>
  <si>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</si>
  <si>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</si>
  <si>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</si>
  <si>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</si>
  <si>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</si>
  <si>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</si>
  <si>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</si>
  <si>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</si>
  <si>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</si>
  <si>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</si>
  <si>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</si>
  <si>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</si>
  <si>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</si>
  <si>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</si>
  <si>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</si>
  <si>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</si>
  <si>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</si>
  <si>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</si>
  <si>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</si>
  <si>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</si>
  <si>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</si>
  <si>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</si>
  <si>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</si>
  <si>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</si>
  <si>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</si>
  <si>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</si>
  <si>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</si>
  <si>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</si>
  <si>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</si>
  <si>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</si>
  <si>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</si>
  <si>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</si>
  <si>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</si>
  <si>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</si>
  <si>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</si>
  <si>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</si>
  <si>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</si>
  <si>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</si>
  <si>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</si>
  <si>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</si>
  <si>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</si>
  <si>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</si>
  <si>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</si>
  <si>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</si>
  <si>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</si>
  <si>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</si>
  <si>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</si>
  <si>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</si>
  <si>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</si>
  <si>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</si>
  <si>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</si>
  <si>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</si>
  <si>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</si>
  <si>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</si>
  <si>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</si>
  <si>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</si>
  <si>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</si>
  <si>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</si>
  <si>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</si>
  <si>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</si>
  <si>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</si>
  <si>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</si>
  <si>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</si>
  <si>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</si>
  <si>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</si>
  <si>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</si>
  <si>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</si>
  <si>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</si>
  <si>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</si>
  <si>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</si>
  <si>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</si>
  <si>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</si>
  <si>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</si>
  <si>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</si>
  <si>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</si>
  <si>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</si>
  <si>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</si>
  <si>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</si>
  <si>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</si>
  <si>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</si>
  <si>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</si>
  <si>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</si>
  <si>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</si>
  <si>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</si>
  <si>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</si>
  <si>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</si>
  <si>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</si>
  <si>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</si>
  <si>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</si>
  <si>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</si>
  <si>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</si>
  <si>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</si>
  <si>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</si>
  <si>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</si>
  <si>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</si>
  <si>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</si>
  <si>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</si>
  <si>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</si>
  <si>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</si>
  <si>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</si>
  <si>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</si>
  <si>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</si>
  <si>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</si>
  <si>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</si>
  <si>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</si>
  <si>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</si>
  <si>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</si>
  <si>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</si>
  <si>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</si>
  <si>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</si>
  <si>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</si>
  <si>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</si>
  <si>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</si>
  <si>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</si>
  <si>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</si>
  <si>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</si>
  <si>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</si>
  <si>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</si>
  <si>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</si>
  <si>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</si>
  <si>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</si>
  <si>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</si>
  <si>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</si>
  <si>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</si>
  <si>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</si>
  <si>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</si>
  <si>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</si>
  <si>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</si>
  <si>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</si>
  <si>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</si>
  <si>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</si>
  <si>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</si>
  <si>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</si>
  <si>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</si>
  <si>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</si>
  <si>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</si>
  <si>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</si>
  <si>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</si>
  <si>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</si>
  <si>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</si>
  <si>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</si>
  <si>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</si>
  <si>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</si>
  <si>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</si>
  <si>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</si>
  <si>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</si>
  <si>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</si>
  <si>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</si>
  <si>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</si>
  <si>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</si>
  <si>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</si>
  <si>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</si>
  <si>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</si>
  <si>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</si>
  <si>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</si>
  <si>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</si>
  <si>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</si>
  <si>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</si>
  <si>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</si>
  <si>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</si>
  <si>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</si>
  <si>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</si>
  <si>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</si>
  <si>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</si>
  <si>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</si>
  <si>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</si>
  <si>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</si>
  <si>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</si>
  <si>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</si>
  <si>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</si>
  <si>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</si>
  <si>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</si>
  <si>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</si>
  <si>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</si>
  <si>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</si>
  <si>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</si>
  <si>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</si>
  <si>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</si>
  <si>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</si>
  <si>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</si>
  <si>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</si>
  <si>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</si>
  <si>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</si>
  <si>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</si>
  <si>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</si>
  <si>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</si>
  <si>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</si>
  <si>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</si>
  <si>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</si>
  <si>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</si>
  <si>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</si>
  <si>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</si>
  <si>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</si>
  <si>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</si>
  <si>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</si>
  <si>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</si>
  <si>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</si>
  <si>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</si>
  <si>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</si>
  <si>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</si>
  <si>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</si>
  <si>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</si>
  <si>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</si>
  <si>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</si>
  <si>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</si>
  <si>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</si>
  <si>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</si>
  <si>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</si>
  <si>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</si>
  <si>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</si>
  <si>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</si>
  <si>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</si>
  <si>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</si>
  <si>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</si>
  <si>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</si>
  <si>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</si>
  <si>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</si>
  <si>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</si>
  <si>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</si>
  <si>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</si>
  <si>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</si>
  <si>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</si>
  <si>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</si>
  <si>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</si>
  <si>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</si>
  <si>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</si>
  <si>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</si>
  <si>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</si>
  <si>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</si>
  <si>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</si>
  <si>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</si>
  <si>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</si>
  <si>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</si>
  <si>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</si>
  <si>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</si>
  <si>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</si>
  <si>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</si>
  <si>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</si>
  <si>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</si>
  <si>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</si>
  <si>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</si>
  <si>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</si>
  <si>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</si>
  <si>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</si>
  <si>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</si>
  <si>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</si>
  <si>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</si>
  <si>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</si>
  <si>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</si>
  <si>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</si>
  <si>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</si>
  <si>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</si>
  <si>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</si>
  <si>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</si>
  <si>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</si>
  <si>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</si>
  <si>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</si>
  <si>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</si>
  <si>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</si>
  <si>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</si>
  <si>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</si>
  <si>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</si>
  <si>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</si>
  <si>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</si>
  <si>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</si>
  <si>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</si>
  <si>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</si>
  <si>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</si>
  <si>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</si>
  <si>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</si>
  <si>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</si>
  <si>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</si>
  <si>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</si>
  <si>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</si>
  <si>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</si>
  <si>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</si>
  <si>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</si>
  <si>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</si>
  <si>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</si>
  <si>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</si>
  <si>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</si>
  <si>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</si>
  <si>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</si>
  <si>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</si>
  <si>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</si>
  <si>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</si>
  <si>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</si>
  <si>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</si>
  <si>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</si>
  <si>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</si>
  <si>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</si>
  <si>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</si>
  <si>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</si>
  <si>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</si>
  <si>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</si>
  <si>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</si>
  <si>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</si>
  <si>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</si>
  <si>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</si>
  <si>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</si>
  <si>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</si>
  <si>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</si>
  <si>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</si>
  <si>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</si>
  <si>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</si>
  <si>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</si>
  <si>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</si>
  <si>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</si>
  <si>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</si>
  <si>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</si>
  <si>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</si>
  <si>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</si>
  <si>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</si>
  <si>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</si>
  <si>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</si>
  <si>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</si>
  <si>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</si>
  <si>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</si>
  <si>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</si>
  <si>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</si>
  <si>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</si>
  <si>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</si>
  <si>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</si>
  <si>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</si>
  <si>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</si>
  <si>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</si>
  <si>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</si>
  <si>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</si>
  <si>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</si>
  <si>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</si>
  <si>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</si>
  <si>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</si>
  <si>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</si>
  <si>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</si>
  <si>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</si>
  <si>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</si>
  <si>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</si>
  <si>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</si>
  <si>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</si>
  <si>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</si>
  <si>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</si>
  <si>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</si>
  <si>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</si>
  <si>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</si>
  <si>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</si>
  <si>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</si>
  <si>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</si>
  <si>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</si>
  <si>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</si>
  <si>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</si>
  <si>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</si>
  <si>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</si>
  <si>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</si>
  <si>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</si>
  <si>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</si>
  <si>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</si>
  <si>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</si>
  <si>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</si>
  <si>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</si>
  <si>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</si>
  <si>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</si>
  <si>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</si>
  <si>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</si>
  <si>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</si>
  <si>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</si>
  <si>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</si>
  <si>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</si>
  <si>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</si>
  <si>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</si>
  <si>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</si>
  <si>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</si>
  <si>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</si>
  <si>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</si>
  <si>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</si>
  <si>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</si>
  <si>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</si>
  <si>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</si>
  <si>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</si>
  <si>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</si>
  <si>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</si>
  <si>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</si>
  <si>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</si>
  <si>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</si>
  <si>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</si>
  <si>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</si>
  <si>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</si>
  <si>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</si>
  <si>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</si>
  <si>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</si>
  <si>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</si>
  <si>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</si>
  <si>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</si>
  <si>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</si>
  <si>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</si>
  <si>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</si>
  <si>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</si>
  <si>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</si>
  <si>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</si>
  <si>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</si>
  <si>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</si>
  <si>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</si>
  <si>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</si>
  <si>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</si>
  <si>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</si>
  <si>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</si>
  <si>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</si>
  <si>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</si>
  <si>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</si>
  <si>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</si>
  <si>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</si>
  <si>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</si>
  <si>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</si>
  <si>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</si>
  <si>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</si>
  <si>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</si>
  <si>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</si>
  <si>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</si>
  <si>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</si>
  <si>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</si>
  <si>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</si>
  <si>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</si>
  <si>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</si>
  <si>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</si>
  <si>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</si>
  <si>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</si>
  <si>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</si>
  <si>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</si>
  <si>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</si>
  <si>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</si>
  <si>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</si>
  <si>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</si>
  <si>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</si>
  <si>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</si>
  <si>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</si>
  <si>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</si>
  <si>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</si>
  <si>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</si>
  <si>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</si>
  <si>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</si>
  <si>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</si>
  <si>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</si>
  <si>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</si>
  <si>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</si>
  <si>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</si>
  <si>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</si>
  <si>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</si>
  <si>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</si>
  <si>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</si>
  <si>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</si>
  <si>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</si>
  <si>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</si>
  <si>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</si>
  <si>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</si>
  <si>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</si>
  <si>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</si>
  <si>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</si>
  <si>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</si>
  <si>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</si>
  <si>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</si>
  <si>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</si>
  <si>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</si>
  <si>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</si>
  <si>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</si>
  <si>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</si>
  <si>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</si>
  <si>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</si>
  <si>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</si>
  <si>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</si>
  <si>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</si>
  <si>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</si>
  <si>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</si>
  <si>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</si>
  <si>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</si>
  <si>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</si>
  <si>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</si>
  <si>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</si>
  <si>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</si>
  <si>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</si>
  <si>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</si>
  <si>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</si>
  <si>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</si>
  <si>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</si>
  <si>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</si>
  <si>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</si>
  <si>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</si>
  <si>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</si>
  <si>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</si>
  <si>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</si>
  <si>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</si>
  <si>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</si>
  <si>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</si>
  <si>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</si>
  <si>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</si>
  <si>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</si>
  <si>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</si>
  <si>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</si>
  <si>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</si>
  <si>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</si>
  <si>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</si>
  <si>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</si>
  <si>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</si>
  <si>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</si>
  <si>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</si>
  <si>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</si>
  <si>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</si>
  <si>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</si>
  <si>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</si>
  <si>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</si>
  <si>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</si>
  <si>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</si>
  <si>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</si>
  <si>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</si>
  <si>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</si>
  <si>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</si>
  <si>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</si>
  <si>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</si>
  <si>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</si>
  <si>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</si>
  <si>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</si>
  <si>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</si>
  <si>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</si>
  <si>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</si>
  <si>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</si>
  <si>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</si>
  <si>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</si>
  <si>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</si>
  <si>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</si>
  <si>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</si>
  <si>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</si>
  <si>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</si>
  <si>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</si>
  <si>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</si>
  <si>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</si>
  <si>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</si>
  <si>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</si>
  <si>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</si>
  <si>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</si>
  <si>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</si>
  <si>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</si>
  <si>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</si>
  <si>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</si>
  <si>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</si>
  <si>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</si>
  <si>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</si>
  <si>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</si>
  <si>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</si>
  <si>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</si>
  <si>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</si>
  <si>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</si>
  <si>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</si>
  <si>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</si>
  <si>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</si>
  <si>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</si>
  <si>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</si>
  <si>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</si>
  <si>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</si>
  <si>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</si>
  <si>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</si>
  <si>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</si>
  <si>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</si>
  <si>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</si>
  <si>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</si>
  <si>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</si>
  <si>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</si>
  <si>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</si>
  <si>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</si>
  <si>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</si>
  <si>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</si>
  <si>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</si>
  <si>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</si>
  <si>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</si>
  <si>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</si>
  <si>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</si>
  <si>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</si>
  <si>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</si>
  <si>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</si>
  <si>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</si>
  <si>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</si>
  <si>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</si>
  <si>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</si>
  <si>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</si>
  <si>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</si>
  <si>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</si>
  <si>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</si>
  <si>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</si>
  <si>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</si>
  <si>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</si>
  <si>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</si>
  <si>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</si>
  <si>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</si>
  <si>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</si>
  <si>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</si>
  <si>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</si>
  <si>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</si>
  <si>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</si>
  <si>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</si>
  <si>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</si>
  <si>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</si>
  <si>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</si>
  <si>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</si>
  <si>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</si>
  <si>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</si>
  <si>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</si>
  <si>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</si>
  <si>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</si>
  <si>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</si>
  <si>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</si>
  <si>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</si>
  <si>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</si>
  <si>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</si>
  <si>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</si>
  <si>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</si>
  <si>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</si>
  <si>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</si>
  <si>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</si>
  <si>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</si>
  <si>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</si>
  <si>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</si>
  <si>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</si>
  <si>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</si>
  <si>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</si>
  <si>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</si>
  <si>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</si>
  <si>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</si>
  <si>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</si>
  <si>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</si>
  <si>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</si>
  <si>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</si>
  <si>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</si>
  <si>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</si>
  <si>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</si>
  <si>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</si>
  <si>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</si>
  <si>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</si>
  <si>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</si>
  <si>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</si>
  <si>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</si>
  <si>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</si>
  <si>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</si>
  <si>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</si>
  <si>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</si>
  <si>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</si>
  <si>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</si>
  <si>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</si>
  <si>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</si>
  <si>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</si>
  <si>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</si>
  <si>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</si>
  <si>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</si>
  <si>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</si>
  <si>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</si>
  <si>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</si>
  <si>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</si>
  <si>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</si>
  <si>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</si>
  <si>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</si>
  <si>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</si>
  <si>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</si>
  <si>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</si>
  <si>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</si>
  <si>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</si>
  <si>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</si>
  <si>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</si>
  <si>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</si>
  <si>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</si>
  <si>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</si>
  <si>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</si>
  <si>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</si>
  <si>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</si>
  <si>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</si>
  <si>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</si>
  <si>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</si>
  <si>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</si>
  <si>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</si>
  <si>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</si>
  <si>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</si>
  <si>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</si>
  <si>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</si>
  <si>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</si>
  <si>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</si>
  <si>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</si>
  <si>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</si>
  <si>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</si>
  <si>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</si>
  <si>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</si>
  <si>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</si>
  <si>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</si>
  <si>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</si>
  <si>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</si>
  <si>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</si>
  <si>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</si>
  <si>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</si>
  <si>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</si>
  <si>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</si>
  <si>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</si>
  <si>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</si>
  <si>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</si>
  <si>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</si>
  <si>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</si>
  <si>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</si>
  <si>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</si>
  <si>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</si>
  <si>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</si>
  <si>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</si>
  <si>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</si>
  <si>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</si>
  <si>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</si>
  <si>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</si>
  <si>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</si>
  <si>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</si>
  <si>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</si>
  <si>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</si>
  <si>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</si>
  <si>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</si>
  <si>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</si>
  <si>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</si>
  <si>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</si>
  <si>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</si>
  <si>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</si>
  <si>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</si>
  <si>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</si>
  <si>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</si>
  <si>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</si>
  <si>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</si>
  <si>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</si>
  <si>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</si>
  <si>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</si>
  <si>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</si>
  <si>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</si>
  <si>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</si>
  <si>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</si>
  <si>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</si>
  <si>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</si>
  <si>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</si>
  <si>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</si>
  <si>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</si>
  <si>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</si>
  <si>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</si>
  <si>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</si>
  <si>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</si>
  <si>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</si>
  <si>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</si>
  <si>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</si>
  <si>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</si>
  <si>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</si>
  <si>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</si>
  <si>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</si>
  <si>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</si>
  <si>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</si>
  <si>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</si>
  <si>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</si>
  <si>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</si>
  <si>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</si>
  <si>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</si>
  <si>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</si>
  <si>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</si>
  <si>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</si>
  <si>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</si>
  <si>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</si>
  <si>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</si>
  <si>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</si>
  <si>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</si>
  <si>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</si>
  <si>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</si>
  <si>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</si>
  <si>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</si>
  <si>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</si>
  <si>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</si>
  <si>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</si>
  <si>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</si>
  <si>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</si>
  <si>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</si>
  <si>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</si>
  <si>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</si>
  <si>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</si>
  <si>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</si>
  <si>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</si>
  <si>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</si>
  <si>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</si>
  <si>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</si>
  <si>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</si>
  <si>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</si>
  <si>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</si>
  <si>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</si>
  <si>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</si>
  <si>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</si>
  <si>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</si>
  <si>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</si>
  <si>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</si>
  <si>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</si>
  <si>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</si>
  <si>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</si>
  <si>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</si>
  <si>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</si>
  <si>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</si>
  <si>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</si>
  <si>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</si>
  <si>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</si>
  <si>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</si>
  <si>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</si>
  <si>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</si>
  <si>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</si>
  <si>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</si>
  <si>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</si>
  <si>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</si>
  <si>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</si>
  <si>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</si>
  <si>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</si>
  <si>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</si>
  <si>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</si>
  <si>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</si>
  <si>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</si>
  <si>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</si>
  <si>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</si>
  <si>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</si>
  <si>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</si>
  <si>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</si>
  <si>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</si>
  <si>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</si>
  <si>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</si>
  <si>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</si>
  <si>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</si>
  <si>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</si>
  <si>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</si>
  <si>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</si>
  <si>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</si>
  <si>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</si>
  <si>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</si>
  <si>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</si>
  <si>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</si>
  <si>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</si>
  <si>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</si>
  <si>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</si>
  <si>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</si>
  <si>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</si>
  <si>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</si>
  <si>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</si>
  <si>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</si>
  <si>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</si>
  <si>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</si>
  <si>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</si>
  <si>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</si>
  <si>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</si>
  <si>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</si>
  <si>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</si>
  <si>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</si>
  <si>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</si>
  <si>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</si>
  <si>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</si>
  <si>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</si>
  <si>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</si>
  <si>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</si>
  <si>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</si>
  <si>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</si>
  <si>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</si>
  <si>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</si>
  <si>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</si>
  <si>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</si>
  <si>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</si>
  <si>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</si>
  <si>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</si>
  <si>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</si>
  <si>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</si>
  <si>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</si>
  <si>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</si>
  <si>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</si>
  <si>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</si>
  <si>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</si>
  <si>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</si>
  <si>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</si>
  <si>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</si>
  <si>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</si>
  <si>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</si>
  <si>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</si>
  <si>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</si>
  <si>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</si>
  <si>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</si>
  <si>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</si>
  <si>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</si>
  <si>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</si>
  <si>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</si>
  <si>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</si>
  <si>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</si>
  <si>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</si>
  <si>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</si>
  <si>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</si>
  <si>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</si>
  <si>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</si>
  <si>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</si>
  <si>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</si>
  <si>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</si>
  <si>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</si>
  <si>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</si>
  <si>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</si>
  <si>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</si>
  <si>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</si>
  <si>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</si>
  <si>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</si>
  <si>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</si>
  <si>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</si>
  <si>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</si>
  <si>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</si>
  <si>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</si>
  <si>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</si>
  <si>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</si>
  <si>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</si>
  <si>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</si>
  <si>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</si>
  <si>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</si>
  <si>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</si>
  <si>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</si>
  <si>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</si>
  <si>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</si>
  <si>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</si>
  <si>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</si>
  <si>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</si>
  <si>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</si>
  <si>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</si>
  <si>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</si>
  <si>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</si>
  <si>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</si>
  <si>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</si>
  <si>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</si>
  <si>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</si>
  <si>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</si>
  <si>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</si>
  <si>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</si>
  <si>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</si>
  <si>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</si>
  <si>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</si>
  <si>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</si>
  <si>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</si>
  <si>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</si>
  <si>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</si>
  <si>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</si>
  <si>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</si>
  <si>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</si>
  <si>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</si>
  <si>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</si>
  <si>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</si>
  <si>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</si>
  <si>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</si>
  <si>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</si>
  <si>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</si>
  <si>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</si>
  <si>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</si>
  <si>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</si>
  <si>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</si>
  <si>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</si>
  <si>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</si>
  <si>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</si>
  <si>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</si>
  <si>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</si>
  <si>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</si>
  <si>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</si>
  <si>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</si>
  <si>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</si>
  <si>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</si>
  <si>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</si>
  <si>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</si>
  <si>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</si>
  <si>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</si>
  <si>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</si>
  <si>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</si>
  <si>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</si>
  <si>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</si>
  <si>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</si>
  <si>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</si>
  <si>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</si>
  <si>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</si>
  <si>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</si>
  <si>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</si>
  <si>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</si>
  <si>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</si>
  <si>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</si>
  <si>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</si>
  <si>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</si>
  <si>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</si>
  <si>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</si>
  <si>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</si>
  <si>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</si>
  <si>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</si>
  <si>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</si>
  <si>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</si>
  <si>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</si>
  <si>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</si>
  <si>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</si>
  <si>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</si>
  <si>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</si>
  <si>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</si>
  <si>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</si>
  <si>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</si>
  <si>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</si>
  <si>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</si>
  <si>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</si>
  <si>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</si>
  <si>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</si>
  <si>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</si>
  <si>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</si>
  <si>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</si>
  <si>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</si>
  <si>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</si>
  <si>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</si>
  <si>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</si>
  <si>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</si>
  <si>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</si>
  <si>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</si>
  <si>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</si>
  <si>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</si>
  <si>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</si>
  <si>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</si>
  <si>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</si>
  <si>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</si>
  <si>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</si>
  <si>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</si>
  <si>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</si>
  <si>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</si>
  <si>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</si>
  <si>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</si>
  <si>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</si>
  <si>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</si>
  <si>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</si>
  <si>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</si>
  <si>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</si>
  <si>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</si>
  <si>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</si>
  <si>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</si>
  <si>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</si>
  <si>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</si>
  <si>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</si>
  <si>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</si>
  <si>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</si>
  <si>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</si>
  <si>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</si>
  <si>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</si>
  <si>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</si>
  <si>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</si>
  <si>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</si>
  <si>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</si>
  <si>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</si>
  <si>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</si>
  <si>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</si>
  <si>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</si>
  <si>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</si>
  <si>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</si>
  <si>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</si>
  <si>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</si>
  <si>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</si>
  <si>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</si>
  <si>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</si>
  <si>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</si>
  <si>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</si>
  <si>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</si>
  <si>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</si>
  <si>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</si>
  <si>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</si>
  <si>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</si>
  <si>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</si>
  <si>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</si>
  <si>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</si>
  <si>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</si>
  <si>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</si>
  <si>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</si>
  <si>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</si>
  <si>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</si>
  <si>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</si>
  <si>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</si>
  <si>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</si>
  <si>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</si>
  <si>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</si>
  <si>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</si>
  <si>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</si>
  <si>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</si>
  <si>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</si>
  <si>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</si>
  <si>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</si>
  <si>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</si>
  <si>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</si>
  <si>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</si>
  <si>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</si>
  <si>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</si>
  <si>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</si>
  <si>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</si>
  <si>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</si>
  <si>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</si>
  <si>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</si>
  <si>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</si>
  <si>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</si>
  <si>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</si>
  <si>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</si>
  <si>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</si>
  <si>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</si>
  <si>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</si>
  <si>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</si>
  <si>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</si>
  <si>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</si>
  <si>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</si>
  <si>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</si>
  <si>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</si>
  <si>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</si>
  <si>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</si>
  <si>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</si>
  <si>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</si>
  <si>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</si>
  <si>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</si>
  <si>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</si>
  <si>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</si>
  <si>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</si>
  <si>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</si>
  <si>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</si>
  <si>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</si>
  <si>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</si>
  <si>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</si>
  <si>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</si>
  <si>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</si>
  <si>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</si>
  <si>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</si>
  <si>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</si>
  <si>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</si>
  <si>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</si>
  <si>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</si>
  <si>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</si>
  <si>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</si>
  <si>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</si>
  <si>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</si>
  <si>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</si>
  <si>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</si>
  <si>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</si>
  <si>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</si>
  <si>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</si>
  <si>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</si>
  <si>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</si>
  <si>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</si>
  <si>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</si>
  <si>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</si>
  <si>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</si>
  <si>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</si>
  <si>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</si>
  <si>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</si>
  <si>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</si>
  <si>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</si>
  <si>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</si>
  <si>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</si>
  <si>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</si>
  <si>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</si>
  <si>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</si>
  <si>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</si>
  <si>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</si>
  <si>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</si>
  <si>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</si>
  <si>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</si>
  <si>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</si>
  <si>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</si>
  <si>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</si>
  <si>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</si>
  <si>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</si>
  <si>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</si>
  <si>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</si>
  <si>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</si>
  <si>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</si>
  <si>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</si>
  <si>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</si>
  <si>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</si>
  <si>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</si>
  <si>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</si>
  <si>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</si>
  <si>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</si>
  <si>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</si>
  <si>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</si>
  <si>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</si>
  <si>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</si>
  <si>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</si>
  <si>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</si>
  <si>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</si>
  <si>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</si>
  <si>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</si>
  <si>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</si>
  <si>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</si>
  <si>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</si>
  <si>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</si>
  <si>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</si>
  <si>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</si>
  <si>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</si>
  <si>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</si>
  <si>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</si>
  <si>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</si>
  <si>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</si>
  <si>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</si>
  <si>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</si>
  <si>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</si>
  <si>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</si>
  <si>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</si>
  <si>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</si>
  <si>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</si>
  <si>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</si>
  <si>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</si>
  <si>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</si>
  <si>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</si>
  <si>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</si>
  <si>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</si>
  <si>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</si>
  <si>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</si>
  <si>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</si>
  <si>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</si>
  <si>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</si>
  <si>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</si>
  <si>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</si>
  <si>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</si>
  <si>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</si>
  <si>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</si>
  <si>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</si>
  <si>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</si>
  <si>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</si>
  <si>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</si>
  <si>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</si>
  <si>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</si>
  <si>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</si>
  <si>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</si>
  <si>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</si>
  <si>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</si>
  <si>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</si>
  <si>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</si>
  <si>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</si>
  <si>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</si>
  <si>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</si>
  <si>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</si>
  <si>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</si>
  <si>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</si>
  <si>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</si>
  <si>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</si>
  <si>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</si>
  <si>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</si>
  <si>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</si>
  <si>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</si>
  <si>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</si>
  <si>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</si>
  <si>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</si>
  <si>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</si>
  <si>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</si>
  <si>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</si>
  <si>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</si>
  <si>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</si>
  <si>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</si>
  <si>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</si>
  <si>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</si>
  <si>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</si>
  <si>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</si>
  <si>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</si>
  <si>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</si>
  <si>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</si>
  <si>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</si>
  <si>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</si>
  <si>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</si>
  <si>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</si>
  <si>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</si>
  <si>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</si>
  <si>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</si>
  <si>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</si>
  <si>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</si>
  <si>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</si>
  <si>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</si>
  <si>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</si>
  <si>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</si>
  <si>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</si>
  <si>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</si>
  <si>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</si>
  <si>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</si>
  <si>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</si>
  <si>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</si>
  <si>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</si>
  <si>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</si>
  <si>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</si>
  <si>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</si>
  <si>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</si>
  <si>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</si>
  <si>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</si>
  <si>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</si>
  <si>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</si>
  <si>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</si>
  <si>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</si>
  <si>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</si>
  <si>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</si>
  <si>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</si>
  <si>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</si>
  <si>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</si>
  <si>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</si>
  <si>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</si>
  <si>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</si>
  <si>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</si>
  <si>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</si>
  <si>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</si>
  <si>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</si>
  <si>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</si>
  <si>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</si>
  <si>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</si>
  <si>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</si>
  <si>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</si>
  <si>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</si>
  <si>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</si>
  <si>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</si>
  <si>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</si>
  <si>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</si>
  <si>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</si>
  <si>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</si>
  <si>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</si>
  <si>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</si>
  <si>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</si>
  <si>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</si>
  <si>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</si>
  <si>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</si>
  <si>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</si>
  <si>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</si>
  <si>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</si>
  <si>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</si>
  <si>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</si>
  <si>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</si>
  <si>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</si>
  <si>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</si>
  <si>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</si>
  <si>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</si>
  <si>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</si>
  <si>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</si>
  <si>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</si>
  <si>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</si>
  <si>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</si>
  <si>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</si>
  <si>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</si>
  <si>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</si>
  <si>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</si>
  <si>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</si>
  <si>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</si>
  <si>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</si>
  <si>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</si>
  <si>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</si>
  <si>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</si>
  <si>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</si>
  <si>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</si>
  <si>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</si>
  <si>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</si>
  <si>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</si>
  <si>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</si>
  <si>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</si>
  <si>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</si>
  <si>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</si>
  <si>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</si>
  <si>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</si>
  <si>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</si>
  <si>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</si>
  <si>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</si>
  <si>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</si>
  <si>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</si>
  <si>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</si>
  <si>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</si>
  <si>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</si>
  <si>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</si>
  <si>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</si>
  <si>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</si>
  <si>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</si>
  <si>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</si>
  <si>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</si>
  <si>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</si>
  <si>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</si>
  <si>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</si>
  <si>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</si>
  <si>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</si>
  <si>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</si>
  <si>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</si>
  <si>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</si>
  <si>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</si>
  <si>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</si>
  <si>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</si>
  <si>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</si>
  <si>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</si>
  <si>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</si>
  <si>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</si>
  <si>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</si>
  <si>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</si>
  <si>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</si>
  <si>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</si>
  <si>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</si>
  <si>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</si>
  <si>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</si>
  <si>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</si>
  <si>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</si>
  <si>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</si>
  <si>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</si>
  <si>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</si>
  <si>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</si>
  <si>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</si>
  <si>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</si>
  <si>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</si>
  <si>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</si>
  <si>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</si>
  <si>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</si>
  <si>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</si>
  <si>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</si>
  <si>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</si>
  <si>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</si>
  <si>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</si>
  <si>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</si>
  <si>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</si>
  <si>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</si>
  <si>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</si>
  <si>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</si>
  <si>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</si>
  <si>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</si>
  <si>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</si>
  <si>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</si>
  <si>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</si>
  <si>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</si>
  <si>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</si>
  <si>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</si>
  <si>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</si>
  <si>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</si>
  <si>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</si>
  <si>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</si>
  <si>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</si>
  <si>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</si>
  <si>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</si>
  <si>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</si>
  <si>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</si>
  <si>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</si>
  <si>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</si>
  <si>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</si>
  <si>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</si>
  <si>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</si>
  <si>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</si>
  <si>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</si>
  <si>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</si>
  <si>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</si>
  <si>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</si>
  <si>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</si>
  <si>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</si>
  <si>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</si>
  <si>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</si>
  <si>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</si>
  <si>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</si>
  <si>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</si>
  <si>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</si>
  <si>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</si>
  <si>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</si>
  <si>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</si>
  <si>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</si>
  <si>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</si>
  <si>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</si>
  <si>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</si>
  <si>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</si>
  <si>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</si>
  <si>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</si>
  <si>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</si>
  <si>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</si>
  <si>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</si>
  <si>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</si>
  <si>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</si>
  <si>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</si>
  <si>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</si>
  <si>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</si>
  <si>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</si>
  <si>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</si>
  <si>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</si>
  <si>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</si>
  <si>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</si>
  <si>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</si>
  <si>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</si>
  <si>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</si>
  <si>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</si>
  <si>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</si>
  <si>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</si>
  <si>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</si>
  <si>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</si>
  <si>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</si>
  <si>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</si>
  <si>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</si>
  <si>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</si>
  <si>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</si>
  <si>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</si>
  <si>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</si>
  <si>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</si>
  <si>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</si>
  <si>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</si>
  <si>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</si>
  <si>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</si>
  <si>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</si>
  <si>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</si>
  <si>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</si>
  <si>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</si>
  <si>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</si>
  <si>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</si>
  <si>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</si>
  <si>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</si>
  <si>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</si>
  <si>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</si>
  <si>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</si>
  <si>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</si>
  <si>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</si>
  <si>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</si>
  <si>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</si>
  <si>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</si>
  <si>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</si>
  <si>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</si>
  <si>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</si>
  <si>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</si>
  <si>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</si>
  <si>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</si>
  <si>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</si>
  <si>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</si>
  <si>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</si>
  <si>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</si>
  <si>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</si>
  <si>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</si>
  <si>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</si>
  <si>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</si>
  <si>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</si>
  <si>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</si>
  <si>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</si>
  <si>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</si>
  <si>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</si>
  <si>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</si>
  <si>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</si>
  <si>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</si>
  <si>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</si>
  <si>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</si>
  <si>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</si>
  <si>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</si>
  <si>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</si>
  <si>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</si>
  <si>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</si>
  <si>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</si>
  <si>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</si>
  <si>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</si>
  <si>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</si>
  <si>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</si>
  <si>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</si>
  <si>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</si>
  <si>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</si>
  <si>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</si>
  <si>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</si>
  <si>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</si>
  <si>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</si>
  <si>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</si>
  <si>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</si>
  <si>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</si>
  <si>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</si>
  <si>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</si>
  <si>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</si>
  <si>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</si>
  <si>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</si>
  <si>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</si>
  <si>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</si>
  <si>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</si>
  <si>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</si>
  <si>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</si>
  <si>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</si>
  <si>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</si>
  <si>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</si>
  <si>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</si>
  <si>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</si>
  <si>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</si>
  <si>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</si>
  <si>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</si>
  <si>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</si>
  <si>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</si>
  <si>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</si>
  <si>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</si>
  <si>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</si>
  <si>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</si>
  <si>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</si>
  <si>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</si>
  <si>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</si>
  <si>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</si>
  <si>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</si>
  <si>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</si>
  <si>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</si>
  <si>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</si>
  <si>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</si>
  <si>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</si>
  <si>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</si>
  <si>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</si>
  <si>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</si>
  <si>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</si>
  <si>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</si>
  <si>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</si>
  <si>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</si>
  <si>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</si>
  <si>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</si>
  <si>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</si>
  <si>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</si>
  <si>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</si>
  <si>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</si>
  <si>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</si>
  <si>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</si>
  <si>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</si>
  <si>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</si>
  <si>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</si>
  <si>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</si>
  <si>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</si>
  <si>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</si>
  <si>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</si>
  <si>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</si>
  <si>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</si>
  <si>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</si>
  <si>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</si>
  <si>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</si>
  <si>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</si>
  <si>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</si>
  <si>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</si>
  <si>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</si>
  <si>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</si>
  <si>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</si>
  <si>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</si>
  <si>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</si>
  <si>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</si>
  <si>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</si>
  <si>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</si>
  <si>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</si>
  <si>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</si>
  <si>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</si>
  <si>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</si>
  <si>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</si>
  <si>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</si>
  <si>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</si>
  <si>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</si>
  <si>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</si>
  <si>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</si>
  <si>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</si>
  <si>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</si>
  <si>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</si>
  <si>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</si>
  <si>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</si>
  <si>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</si>
  <si>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</si>
  <si>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</si>
  <si>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</si>
  <si>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</si>
  <si>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</si>
  <si>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</si>
  <si>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</si>
  <si>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</si>
  <si>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</si>
  <si>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</si>
  <si>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</si>
  <si>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</si>
  <si>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</si>
  <si>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</si>
  <si>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</si>
  <si>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</si>
  <si>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</si>
  <si>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</si>
  <si>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</si>
  <si>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</si>
  <si>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</si>
  <si>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</si>
  <si>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</si>
  <si>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</si>
  <si>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</si>
  <si>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</si>
  <si>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</si>
  <si>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</si>
  <si>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</si>
  <si>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</si>
  <si>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</si>
  <si>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</si>
  <si>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</si>
  <si>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</si>
  <si>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</si>
  <si>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</si>
  <si>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</si>
  <si>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</si>
  <si>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</si>
  <si>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</si>
  <si>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</si>
  <si>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</si>
  <si>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</si>
  <si>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</si>
  <si>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</si>
  <si>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</si>
  <si>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</si>
  <si>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</si>
  <si>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</si>
  <si>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</si>
  <si>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</si>
  <si>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</si>
  <si>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</si>
  <si>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</si>
  <si>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</si>
  <si>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</si>
  <si>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</si>
  <si>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</si>
  <si>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</si>
  <si>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</si>
  <si>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</si>
  <si>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</si>
  <si>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</si>
  <si>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</si>
  <si>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</si>
  <si>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</si>
  <si>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</si>
  <si>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</si>
  <si>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</si>
  <si>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</si>
  <si>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</si>
  <si>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</si>
  <si>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</si>
  <si>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</si>
  <si>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</si>
  <si>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</si>
  <si>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</si>
  <si>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</si>
  <si>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</si>
  <si>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</si>
  <si>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</si>
  <si>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</si>
  <si>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</si>
  <si>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</si>
  <si>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</si>
  <si>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</si>
  <si>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</si>
  <si>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</si>
  <si>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</si>
  <si>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</si>
  <si>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</si>
  <si>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</si>
  <si>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</si>
  <si>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</si>
  <si>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</si>
  <si>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</si>
  <si>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</si>
  <si>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</si>
  <si>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</si>
  <si>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</si>
  <si>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</si>
  <si>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</si>
  <si>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</si>
  <si>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</si>
  <si>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</si>
  <si>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</si>
  <si>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</si>
  <si>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</si>
  <si>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</si>
  <si>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</si>
  <si>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</si>
  <si>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</si>
  <si>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</si>
  <si>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</si>
  <si>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</si>
  <si>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</si>
  <si>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</si>
  <si>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</si>
  <si>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</si>
  <si>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</si>
  <si>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</si>
  <si>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</si>
  <si>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</si>
  <si>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</si>
  <si>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</si>
  <si>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</si>
  <si>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</si>
  <si>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</si>
  <si>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</si>
  <si>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</si>
  <si>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</si>
  <si>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</si>
  <si>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</si>
  <si>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</si>
  <si>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</si>
  <si>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</si>
  <si>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</si>
  <si>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</si>
  <si>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</si>
  <si>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</si>
  <si>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</si>
  <si>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</si>
  <si>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</si>
  <si>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</si>
  <si>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</si>
  <si>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</si>
  <si>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</si>
  <si>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</si>
  <si>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</si>
  <si>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</si>
  <si>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</si>
  <si>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</si>
  <si>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</si>
  <si>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</si>
  <si>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</si>
  <si>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</si>
  <si>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</si>
  <si>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</si>
  <si>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</si>
  <si>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</si>
  <si>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</si>
  <si>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</si>
  <si>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</si>
  <si>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</si>
  <si>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</si>
  <si>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</si>
  <si>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</si>
  <si>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</si>
  <si>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</si>
  <si>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</si>
  <si>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</si>
  <si>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</si>
  <si>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</si>
  <si>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</si>
  <si>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</si>
  <si>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</si>
  <si>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</si>
  <si>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</si>
  <si>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</si>
  <si>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</si>
  <si>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</si>
  <si>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</si>
  <si>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</si>
  <si>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</si>
  <si>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</si>
  <si>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</si>
  <si>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</si>
  <si>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</si>
  <si>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</si>
  <si>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</si>
  <si>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</si>
  <si>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</si>
  <si>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</si>
  <si>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</si>
  <si>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</si>
  <si>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</si>
  <si>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</si>
  <si>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</si>
  <si>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</si>
  <si>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</si>
  <si>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</si>
  <si>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</si>
  <si>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</si>
  <si>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</si>
  <si>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</si>
  <si>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</si>
  <si>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</si>
  <si>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</si>
  <si>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</si>
  <si>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</si>
  <si>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</si>
  <si>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</si>
  <si>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</si>
  <si>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</si>
  <si>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</si>
  <si>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</si>
  <si>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</si>
  <si>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</si>
  <si>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</si>
  <si>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</si>
  <si>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</si>
  <si>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</si>
  <si>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</si>
  <si>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</si>
  <si>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</si>
  <si>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</si>
  <si>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</si>
  <si>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</si>
  <si>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</si>
  <si>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</si>
  <si>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</si>
  <si>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</si>
  <si>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</si>
  <si>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</si>
  <si>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</si>
  <si>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</si>
  <si>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</si>
  <si>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</si>
  <si>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</si>
  <si>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</si>
  <si>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</si>
  <si>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</si>
  <si>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</si>
  <si>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</si>
  <si>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</si>
  <si>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</si>
  <si>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</si>
  <si>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</si>
  <si>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</si>
  <si>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</si>
  <si>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</si>
  <si>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</si>
  <si>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</si>
  <si>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</si>
  <si>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</si>
  <si>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</si>
  <si>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</si>
  <si>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</si>
  <si>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</si>
  <si>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</si>
  <si>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</si>
  <si>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</si>
  <si>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</si>
  <si>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</si>
  <si>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</si>
  <si>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</si>
  <si>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</si>
  <si>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</si>
  <si>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</si>
  <si>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</si>
  <si>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</si>
  <si>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</si>
  <si>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</si>
  <si>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</si>
  <si>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</si>
  <si>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</si>
  <si>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</si>
  <si>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</si>
  <si>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</si>
  <si>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</si>
  <si>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</si>
  <si>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</si>
  <si>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</si>
  <si>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</si>
  <si>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</si>
  <si>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</si>
  <si>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</si>
  <si>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</si>
  <si>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</si>
  <si>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</si>
  <si>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</si>
  <si>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</si>
  <si>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</si>
  <si>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</si>
  <si>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</si>
  <si>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</si>
  <si>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</si>
  <si>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</si>
  <si>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</si>
  <si>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</si>
  <si>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</si>
  <si>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</si>
  <si>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</si>
  <si>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</si>
  <si>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</si>
  <si>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</si>
  <si>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</si>
  <si>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</si>
  <si>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</si>
  <si>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</si>
  <si>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</si>
  <si>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</si>
  <si>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</si>
  <si>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</si>
  <si>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</si>
  <si>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</si>
  <si>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</si>
  <si>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</si>
  <si>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</si>
  <si>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</si>
  <si>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</si>
  <si>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</si>
  <si>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</si>
  <si>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</si>
  <si>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</si>
  <si>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</si>
  <si>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</si>
  <si>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</si>
  <si>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</si>
  <si>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</si>
  <si>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</si>
  <si>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</si>
  <si>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</si>
  <si>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</si>
  <si>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</si>
  <si>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</si>
  <si>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</si>
  <si>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</si>
  <si>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</si>
  <si>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</si>
  <si>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</si>
  <si>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</si>
  <si>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</si>
  <si>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</si>
  <si>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</si>
  <si>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</si>
  <si>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</si>
  <si>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</si>
  <si>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</si>
  <si>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</si>
  <si>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</si>
  <si>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</si>
  <si>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</si>
  <si>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</si>
  <si>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</si>
  <si>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</si>
  <si>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</si>
  <si>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</si>
  <si>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</si>
  <si>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</si>
  <si>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</si>
  <si>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</si>
  <si>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</si>
  <si>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</si>
  <si>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</si>
  <si>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</si>
  <si>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</si>
  <si>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</si>
  <si>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</si>
  <si>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</si>
  <si>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</si>
  <si>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</si>
  <si>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</si>
  <si>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</si>
  <si>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</si>
  <si>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</si>
  <si>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</si>
  <si>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</si>
  <si>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</si>
  <si>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</si>
  <si>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</si>
  <si>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</si>
  <si>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</si>
  <si>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</si>
  <si>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</si>
  <si>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</si>
  <si>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</si>
  <si>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</si>
  <si>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</si>
  <si>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</si>
  <si>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</si>
  <si>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</si>
  <si>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</si>
  <si>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</si>
  <si>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</si>
  <si>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</si>
  <si>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</si>
  <si>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</si>
  <si>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</si>
  <si>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</si>
  <si>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</si>
  <si>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</si>
  <si>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</si>
  <si>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</si>
  <si>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</si>
  <si>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</si>
  <si>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</si>
  <si>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</si>
  <si>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</si>
  <si>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</si>
  <si>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</si>
  <si>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</si>
  <si>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</si>
  <si>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</si>
  <si>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</si>
  <si>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</si>
  <si>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</si>
  <si>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</si>
  <si>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</si>
  <si>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</si>
  <si>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</si>
  <si>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</si>
  <si>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</si>
  <si>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</si>
  <si>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</si>
  <si>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</si>
  <si>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</si>
  <si>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</si>
  <si>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</si>
  <si>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</si>
  <si>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</si>
  <si>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</si>
  <si>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</si>
  <si>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</si>
  <si>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</si>
  <si>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</si>
  <si>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</si>
  <si>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</si>
  <si>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</si>
  <si>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</si>
  <si>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</si>
  <si>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</si>
  <si>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</si>
  <si>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</si>
  <si>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</si>
  <si>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</si>
  <si>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</si>
  <si>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</si>
  <si>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</si>
  <si>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</si>
  <si>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</si>
  <si>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</si>
  <si>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</si>
  <si>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</si>
  <si>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</si>
  <si>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</si>
  <si>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</si>
  <si>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</si>
  <si>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</si>
  <si>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</si>
  <si>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</si>
  <si>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</si>
  <si>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</si>
  <si>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</si>
  <si>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</si>
  <si>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</si>
  <si>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</si>
  <si>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</si>
  <si>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</si>
  <si>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</si>
  <si>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</si>
  <si>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</si>
  <si>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</si>
  <si>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</si>
  <si>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</si>
  <si>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</si>
  <si>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</si>
  <si>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</si>
  <si>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</si>
  <si>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</si>
  <si>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</si>
  <si>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</si>
  <si>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</si>
  <si>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</si>
  <si>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</si>
  <si>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</si>
  <si>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</si>
  <si>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</si>
  <si>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</si>
  <si>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</si>
  <si>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</si>
  <si>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</si>
  <si>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</si>
  <si>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</si>
  <si>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</si>
  <si>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</si>
  <si>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</si>
  <si>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</si>
  <si>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</si>
  <si>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</si>
  <si>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</si>
  <si>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</si>
  <si>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</si>
  <si>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</si>
  <si>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</si>
  <si>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</si>
  <si>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</si>
  <si>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</si>
  <si>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</si>
  <si>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</si>
  <si>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</si>
  <si>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</si>
  <si>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</si>
  <si>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</si>
  <si>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</si>
  <si>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</si>
  <si>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</si>
  <si>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</si>
  <si>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</si>
  <si>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</si>
  <si>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</si>
  <si>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</si>
  <si>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</si>
  <si>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</si>
  <si>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</si>
  <si>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</si>
  <si>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</si>
  <si>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</si>
  <si>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</si>
  <si>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</si>
  <si>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</si>
  <si>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</si>
  <si>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</si>
  <si>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</si>
  <si>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</si>
  <si>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</si>
  <si>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</si>
  <si>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</si>
  <si>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</si>
  <si>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</si>
  <si>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</si>
  <si>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</si>
  <si>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</si>
  <si>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</si>
  <si>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</si>
  <si>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</si>
  <si>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</si>
  <si>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</si>
  <si>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</si>
  <si>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</si>
  <si>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</si>
  <si>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</si>
  <si>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</si>
  <si>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</si>
  <si>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</si>
  <si>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</si>
  <si>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</si>
  <si>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</si>
  <si>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</si>
  <si>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</si>
  <si>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</si>
  <si>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</si>
  <si>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</si>
  <si>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</si>
  <si>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</si>
  <si>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</si>
  <si>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</si>
  <si>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</si>
  <si>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</si>
  <si>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</si>
  <si>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</si>
  <si>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</si>
  <si>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</si>
  <si>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</si>
  <si>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</si>
  <si>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</si>
  <si>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</si>
  <si>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</si>
  <si>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</si>
  <si>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</si>
  <si>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</si>
  <si>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</si>
  <si>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</si>
  <si>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</si>
  <si>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</si>
  <si>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</si>
  <si>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</si>
  <si>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</si>
  <si>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</si>
  <si>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</si>
  <si>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</si>
  <si>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</si>
  <si>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</si>
  <si>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</si>
  <si>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</si>
  <si>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</si>
  <si>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</si>
  <si>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</si>
  <si>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</si>
  <si>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</si>
  <si>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</si>
  <si>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</si>
  <si>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</si>
  <si>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</si>
  <si>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</si>
  <si>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</si>
  <si>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</si>
  <si>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</si>
  <si>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</si>
  <si>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</si>
  <si>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</si>
  <si>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</si>
  <si>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</si>
  <si>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</si>
  <si>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</si>
  <si>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</si>
  <si>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</si>
  <si>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</si>
  <si>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</si>
  <si>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</si>
  <si>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</si>
  <si>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</si>
  <si>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</si>
  <si>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</si>
  <si>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</si>
  <si>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</si>
  <si>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</si>
  <si>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</si>
  <si>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</si>
  <si>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</si>
  <si>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</si>
  <si>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</si>
  <si>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</si>
  <si>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</si>
  <si>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</si>
  <si>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</si>
  <si>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</si>
  <si>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</si>
  <si>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</si>
  <si>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</si>
  <si>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</si>
  <si>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</si>
  <si>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</si>
  <si>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</si>
  <si>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</si>
  <si>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</si>
  <si>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</si>
  <si>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</si>
  <si>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</si>
  <si>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</si>
  <si>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</si>
  <si>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</si>
  <si>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</si>
  <si>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</si>
  <si>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</si>
  <si>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</si>
  <si>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</si>
  <si>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</si>
  <si>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</si>
  <si>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</si>
  <si>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</si>
  <si>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</si>
  <si>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</si>
  <si>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</si>
  <si>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</si>
  <si>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</si>
  <si>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</si>
  <si>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</si>
  <si>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</si>
  <si>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</si>
  <si>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</si>
  <si>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</si>
  <si>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</si>
  <si>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</si>
  <si>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</si>
  <si>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</si>
  <si>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</si>
  <si>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</si>
  <si>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</si>
  <si>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</si>
  <si>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</si>
  <si>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</si>
  <si>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</si>
  <si>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</si>
  <si>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</si>
  <si>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</si>
  <si>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</si>
  <si>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</si>
  <si>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</si>
  <si>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</si>
  <si>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</si>
  <si>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</si>
  <si>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</si>
  <si>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</si>
  <si>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</si>
  <si>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</si>
  <si>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</si>
  <si>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</si>
  <si>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</si>
  <si>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</si>
  <si>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</si>
  <si>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</si>
  <si>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</si>
  <si>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</si>
  <si>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</si>
  <si>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</si>
  <si>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</si>
  <si>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</si>
  <si>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</si>
  <si>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</si>
  <si>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</si>
  <si>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</si>
  <si>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</si>
  <si>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</si>
  <si>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</si>
  <si>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</si>
  <si>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</si>
  <si>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</si>
  <si>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</si>
  <si>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</si>
  <si>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</si>
  <si>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</si>
  <si>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</si>
  <si>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</si>
  <si>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</si>
  <si>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</si>
  <si>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</si>
  <si>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</si>
  <si>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</si>
  <si>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</si>
  <si>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</si>
  <si>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</si>
  <si>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</si>
  <si>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</si>
  <si>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</si>
  <si>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</si>
  <si>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</si>
  <si>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</si>
  <si>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</si>
  <si>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</si>
  <si>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</si>
  <si>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</si>
  <si>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</si>
  <si>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</si>
  <si>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</si>
  <si>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</si>
  <si>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</si>
  <si>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</si>
  <si>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</si>
  <si>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</si>
  <si>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</si>
  <si>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</si>
  <si>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</si>
  <si>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</si>
  <si>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</si>
  <si>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</si>
  <si>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</si>
  <si>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</si>
  <si>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</si>
  <si>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</si>
  <si>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</si>
  <si>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</si>
  <si>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</si>
  <si>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</si>
  <si>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</si>
  <si>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</si>
  <si>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</si>
  <si>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</si>
  <si>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</si>
  <si>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</si>
  <si>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</si>
  <si>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</si>
  <si>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</si>
  <si>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</si>
  <si>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</si>
  <si>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</si>
  <si>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</si>
  <si>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</si>
  <si>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</si>
  <si>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</si>
  <si>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</si>
  <si>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</si>
  <si>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</si>
  <si>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</si>
  <si>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</si>
  <si>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</si>
  <si>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</si>
  <si>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</si>
  <si>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</si>
  <si>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</si>
  <si>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</si>
  <si>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</si>
  <si>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</si>
  <si>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</si>
  <si>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</si>
  <si>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</si>
  <si>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</si>
  <si>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</si>
  <si>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</si>
  <si>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</si>
  <si>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</si>
  <si>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</si>
  <si>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</si>
  <si>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</si>
  <si>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</si>
  <si>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</si>
  <si>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</si>
  <si>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</si>
  <si>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</si>
  <si>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</si>
  <si>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</si>
  <si>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</si>
  <si>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</si>
  <si>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</si>
  <si>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</si>
  <si>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</si>
  <si>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</si>
  <si>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</si>
  <si>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</si>
  <si>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</si>
  <si>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</si>
  <si>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</si>
  <si>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</si>
  <si>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</si>
  <si>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</si>
  <si>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</si>
  <si>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</si>
  <si>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</si>
  <si>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</si>
  <si>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</si>
  <si>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</si>
  <si>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</si>
  <si>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</si>
  <si>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</si>
  <si>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</si>
  <si>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</si>
  <si>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</si>
  <si>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</si>
  <si>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</si>
  <si>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</si>
  <si>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</si>
  <si>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</si>
  <si>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</si>
  <si>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</si>
  <si>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</si>
  <si>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</si>
  <si>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</si>
  <si>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</si>
  <si>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</si>
  <si>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</si>
  <si>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</si>
  <si>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</si>
  <si>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</si>
  <si>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</si>
  <si>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</si>
  <si>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</si>
  <si>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</si>
  <si>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</si>
  <si>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</si>
  <si>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</si>
  <si>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</si>
  <si>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</si>
  <si>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</si>
  <si>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</si>
  <si>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</si>
  <si>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</si>
  <si>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</si>
  <si>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</si>
  <si>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</si>
  <si>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</si>
  <si>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</si>
  <si>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</si>
  <si>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</si>
  <si>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</si>
  <si>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</si>
  <si>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</si>
  <si>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</si>
  <si>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</si>
  <si>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</si>
  <si>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</si>
  <si>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</si>
  <si>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</si>
  <si>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</si>
  <si>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</si>
  <si>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</si>
  <si>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</si>
  <si>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</si>
  <si>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</si>
  <si>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</si>
  <si>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</si>
  <si>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</si>
  <si>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</si>
  <si>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</si>
  <si>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</si>
  <si>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</si>
  <si>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</si>
  <si>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</si>
  <si>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</si>
  <si>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</si>
  <si>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</si>
  <si>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</si>
  <si>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</si>
  <si>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</si>
  <si>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</si>
  <si>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</si>
  <si>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</si>
  <si>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</si>
  <si>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</si>
  <si>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</si>
  <si>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</si>
  <si>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</si>
  <si>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</si>
  <si>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</si>
  <si>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</si>
  <si>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</si>
  <si>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</si>
  <si>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</si>
  <si>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</si>
  <si>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</si>
  <si>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</si>
  <si>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</si>
  <si>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</si>
  <si>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</si>
  <si>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</si>
  <si>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</si>
  <si>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</si>
  <si>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</si>
  <si>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</si>
  <si>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</si>
  <si>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</si>
  <si>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</si>
  <si>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</si>
  <si>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</si>
  <si>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</si>
  <si>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</si>
  <si>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</si>
  <si>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</si>
  <si>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</si>
  <si>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</si>
  <si>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</si>
  <si>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</si>
  <si>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</si>
  <si>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</si>
  <si>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</si>
  <si>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</si>
  <si>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</si>
  <si>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</si>
  <si>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</si>
  <si>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</si>
  <si>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</si>
  <si>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</si>
  <si>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</si>
  <si>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</si>
  <si>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</si>
  <si>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</si>
  <si>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</si>
  <si>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</si>
  <si>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</si>
  <si>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</si>
  <si>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</si>
  <si>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</si>
  <si>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</si>
  <si>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</si>
  <si>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</si>
  <si>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</si>
  <si>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</si>
  <si>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</si>
  <si>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</si>
  <si>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</si>
  <si>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</si>
  <si>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</si>
  <si>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</si>
  <si>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</si>
  <si>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</si>
  <si>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</si>
  <si>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</si>
  <si>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</si>
  <si>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</si>
  <si>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</si>
  <si>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</si>
  <si>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</si>
  <si>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</si>
  <si>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</si>
  <si>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</si>
  <si>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</si>
  <si>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</si>
  <si>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</si>
  <si>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</si>
  <si>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</si>
  <si>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</si>
  <si>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</si>
  <si>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</si>
  <si>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</si>
  <si>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</si>
  <si>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</si>
  <si>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</si>
  <si>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</si>
  <si>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</si>
  <si>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</si>
  <si>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</si>
  <si>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</si>
  <si>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</si>
  <si>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</si>
  <si>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</si>
  <si>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</si>
  <si>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</si>
  <si>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</si>
  <si>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</si>
  <si>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</si>
  <si>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</si>
  <si>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</si>
  <si>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</si>
  <si>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</si>
  <si>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</si>
  <si>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</si>
  <si>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</si>
  <si>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</si>
  <si>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</si>
  <si>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</si>
  <si>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</si>
  <si>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</si>
  <si>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</si>
  <si>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</si>
  <si>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</si>
  <si>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</si>
  <si>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</si>
  <si>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</si>
  <si>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</si>
  <si>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</si>
  <si>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</si>
  <si>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</si>
  <si>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</si>
  <si>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</si>
  <si>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</si>
  <si>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</si>
  <si>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</si>
  <si>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</si>
  <si>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</si>
  <si>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</si>
  <si>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</si>
  <si>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</si>
  <si>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</si>
  <si>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</si>
  <si>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</si>
  <si>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</si>
  <si>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</si>
  <si>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</si>
  <si>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</si>
  <si>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</si>
  <si>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</si>
  <si>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</si>
  <si>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</si>
  <si>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</si>
  <si>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</si>
  <si>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</si>
  <si>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</si>
  <si>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</si>
  <si>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</si>
  <si>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</si>
  <si>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</si>
  <si>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</si>
  <si>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</si>
  <si>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</si>
  <si>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</si>
  <si>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</si>
  <si>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</si>
  <si>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</si>
  <si>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</si>
  <si>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</si>
  <si>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</si>
  <si>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</si>
  <si>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</si>
  <si>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</si>
  <si>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</si>
  <si>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</si>
  <si>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</si>
  <si>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</si>
  <si>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</si>
  <si>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</si>
  <si>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</si>
  <si>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</si>
  <si>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</si>
  <si>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</si>
  <si>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</si>
  <si>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</si>
  <si>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</si>
  <si>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</si>
  <si>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</si>
  <si>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</si>
  <si>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</si>
  <si>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</si>
  <si>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</si>
  <si>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</si>
  <si>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</si>
  <si>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</si>
  <si>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</si>
  <si>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</si>
  <si>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</si>
  <si>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</si>
  <si>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</si>
  <si>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</si>
  <si>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</si>
  <si>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</si>
  <si>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</si>
  <si>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</si>
  <si>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</si>
  <si>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</si>
  <si>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</si>
  <si>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</si>
  <si>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</si>
  <si>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</si>
  <si>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</si>
  <si>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</si>
  <si>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</si>
  <si>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</si>
  <si>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</si>
  <si>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</si>
  <si>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</si>
  <si>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</si>
  <si>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</si>
  <si>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</si>
  <si>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</si>
  <si>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</si>
  <si>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</si>
  <si>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</si>
  <si>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</si>
  <si>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</si>
  <si>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</si>
  <si>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</si>
  <si>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</si>
  <si>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</si>
  <si>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</si>
  <si>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</si>
  <si>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</si>
  <si>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</si>
  <si>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</si>
  <si>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</si>
  <si>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</si>
  <si>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</si>
  <si>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</si>
  <si>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</si>
  <si>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</si>
  <si>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</si>
  <si>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</si>
  <si>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</si>
  <si>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</si>
  <si>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</si>
  <si>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</si>
  <si>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</si>
  <si>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</si>
  <si>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</si>
  <si>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</si>
  <si>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</si>
  <si>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</si>
  <si>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</si>
  <si>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</si>
  <si>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</si>
  <si>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</si>
  <si>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</si>
  <si>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</si>
  <si>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</si>
  <si>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</si>
  <si>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</si>
  <si>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</si>
  <si>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</si>
  <si>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</si>
  <si>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</si>
  <si>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</si>
  <si>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</si>
  <si>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</si>
  <si>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</si>
  <si>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</si>
  <si>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</si>
  <si>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</si>
  <si>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</si>
  <si>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</si>
  <si>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</si>
  <si>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</si>
  <si>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</si>
  <si>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</si>
  <si>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</si>
  <si>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</si>
  <si>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</si>
  <si>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</si>
  <si>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</si>
  <si>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</si>
  <si>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</si>
  <si>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</si>
  <si>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</si>
  <si>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</si>
  <si>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</si>
  <si>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</si>
  <si>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</si>
  <si>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</si>
  <si>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</si>
  <si>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</si>
  <si>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</si>
  <si>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</si>
  <si>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</si>
  <si>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</si>
  <si>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</si>
  <si>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</si>
  <si>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</si>
  <si>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</si>
  <si>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</si>
  <si>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</si>
  <si>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</si>
  <si>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</si>
  <si>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</si>
  <si>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</si>
  <si>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</si>
  <si>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</si>
  <si>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</si>
  <si>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</si>
  <si>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</si>
  <si>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</si>
  <si>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</si>
  <si>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</si>
  <si>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</si>
  <si>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</si>
  <si>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</si>
  <si>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</si>
  <si>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</si>
  <si>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</si>
  <si>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</si>
  <si>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</si>
  <si>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</si>
  <si>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</si>
  <si>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</si>
  <si>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</si>
  <si>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</si>
  <si>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</si>
  <si>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</si>
  <si>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</si>
  <si>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</si>
  <si>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</si>
  <si>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</si>
  <si>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</si>
  <si>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</si>
  <si>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</si>
  <si>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</si>
  <si>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</si>
  <si>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</si>
  <si>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</si>
  <si>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</si>
  <si>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</si>
  <si>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</si>
  <si>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</si>
  <si>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</si>
  <si>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</si>
  <si>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</si>
  <si>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</si>
  <si>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</si>
  <si>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</si>
  <si>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</si>
  <si>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</si>
  <si>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</si>
  <si>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</si>
  <si>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</si>
  <si>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</si>
  <si>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</si>
  <si>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</si>
  <si>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</si>
  <si>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</si>
  <si>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</si>
  <si>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</si>
  <si>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</si>
  <si>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</si>
  <si>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</si>
  <si>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</si>
  <si>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</si>
  <si>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</si>
  <si>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</si>
  <si>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</si>
  <si>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</si>
  <si>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</si>
  <si>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</si>
  <si>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</si>
  <si>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</si>
  <si>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</si>
  <si>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</si>
  <si>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</si>
  <si>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</si>
  <si>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</si>
  <si>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</si>
  <si>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</si>
  <si>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</si>
  <si>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</si>
  <si>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</si>
  <si>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</si>
  <si>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</si>
  <si>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</si>
  <si>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</si>
  <si>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</si>
  <si>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</si>
  <si>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</si>
  <si>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</si>
  <si>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</si>
  <si>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</si>
  <si>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</si>
  <si>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</si>
  <si>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</si>
  <si>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</si>
  <si>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</si>
  <si>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</si>
  <si>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</si>
  <si>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</si>
  <si>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</si>
  <si>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</si>
  <si>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</si>
  <si>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</si>
  <si>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</si>
  <si>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</si>
  <si>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</si>
  <si>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</si>
  <si>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</si>
  <si>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</si>
  <si>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</si>
  <si>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</si>
  <si>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</si>
  <si>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</si>
  <si>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</si>
  <si>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</si>
  <si>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</si>
  <si>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</si>
  <si>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</si>
  <si>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</si>
  <si>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</si>
  <si>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</si>
  <si>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</si>
  <si>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</si>
  <si>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</si>
  <si>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</si>
  <si>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</si>
  <si>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</si>
  <si>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</si>
  <si>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</si>
  <si>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</si>
  <si>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</si>
  <si>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</si>
  <si>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</si>
  <si>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</si>
  <si>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</si>
  <si>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</si>
  <si>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</si>
  <si>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</si>
  <si>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</si>
  <si>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</si>
  <si>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</si>
  <si>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</si>
  <si>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</si>
  <si>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</si>
  <si>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</si>
  <si>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</si>
  <si>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</si>
  <si>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</si>
  <si>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</si>
  <si>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</si>
  <si>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</si>
  <si>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</si>
  <si>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</si>
  <si>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</si>
  <si>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</si>
  <si>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</si>
  <si>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</si>
  <si>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</si>
  <si>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</si>
  <si>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</si>
  <si>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</si>
  <si>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</si>
  <si>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</si>
  <si>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</si>
  <si>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</si>
  <si>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</si>
  <si>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</si>
  <si>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</si>
  <si>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</si>
  <si>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</si>
  <si>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</si>
  <si>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</si>
  <si>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</si>
  <si>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</si>
  <si>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</si>
  <si>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</si>
  <si>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</si>
  <si>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</si>
  <si>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</si>
  <si>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</si>
  <si>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</si>
  <si>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</si>
  <si>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</si>
  <si>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</si>
  <si>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</si>
  <si>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</si>
  <si>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</si>
  <si>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</si>
  <si>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</si>
  <si>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</si>
  <si>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</si>
  <si>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</si>
  <si>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</si>
  <si>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</si>
  <si>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</si>
  <si>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</si>
  <si>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</si>
  <si>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</si>
  <si>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</si>
  <si>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</si>
  <si>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</si>
  <si>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</si>
  <si>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</si>
  <si>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</si>
  <si>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</si>
  <si>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</si>
  <si>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</si>
  <si>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</si>
  <si>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</si>
  <si>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</si>
  <si>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</si>
  <si>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</si>
  <si>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</si>
  <si>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</si>
  <si>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</si>
  <si>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</si>
  <si>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</si>
  <si>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</si>
  <si>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</si>
  <si>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</si>
  <si>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</si>
  <si>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</si>
  <si>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</si>
  <si>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</si>
  <si>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</si>
  <si>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</si>
  <si>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</si>
  <si>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</si>
  <si>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</si>
  <si>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</si>
  <si>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</si>
  <si>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</si>
  <si>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</si>
  <si>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</si>
  <si>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</si>
  <si>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</si>
  <si>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</si>
  <si>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</si>
  <si>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</si>
  <si>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</si>
  <si>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</si>
  <si>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</si>
  <si>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</si>
  <si>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</si>
  <si>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</si>
  <si>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</si>
  <si>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</si>
  <si>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</si>
  <si>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</si>
  <si>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</si>
  <si>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</si>
  <si>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</si>
  <si>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</si>
  <si>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</si>
  <si>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</si>
  <si>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</si>
  <si>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</si>
  <si>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</si>
  <si>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</si>
  <si>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</si>
  <si>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</si>
  <si>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</si>
  <si>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</si>
  <si>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</si>
  <si>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</si>
  <si>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</si>
  <si>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</si>
  <si>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</si>
  <si>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</si>
  <si>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</si>
  <si>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</si>
  <si>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</si>
  <si>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</si>
  <si>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</si>
  <si>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</si>
  <si>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</si>
  <si>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</si>
  <si>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</si>
  <si>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</si>
  <si>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</si>
  <si>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</si>
  <si>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</si>
  <si>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</si>
  <si>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</si>
  <si>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</si>
  <si>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</si>
  <si>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</si>
  <si>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</si>
  <si>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</si>
  <si>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</si>
  <si>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</si>
  <si>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</si>
  <si>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</si>
  <si>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</si>
  <si>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</si>
  <si>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</si>
  <si>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</si>
  <si>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</si>
  <si>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</si>
  <si>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</si>
  <si>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</si>
  <si>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</si>
  <si>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</si>
  <si>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</si>
  <si>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</si>
  <si>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</si>
  <si>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</si>
  <si>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</si>
  <si>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</si>
  <si>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</si>
  <si>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</si>
  <si>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</si>
  <si>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</si>
  <si>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</si>
  <si>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</si>
  <si>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</si>
  <si>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</si>
  <si>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</si>
  <si>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</si>
  <si>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</si>
  <si>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</si>
  <si>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</si>
  <si>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</si>
  <si>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</si>
  <si>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</si>
  <si>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</si>
  <si>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</si>
  <si>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</si>
  <si>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</si>
  <si>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</si>
  <si>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</si>
  <si>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</si>
  <si>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</si>
  <si>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</si>
  <si>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</si>
  <si>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</si>
  <si>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</si>
  <si>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</si>
  <si>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</si>
  <si>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</si>
  <si>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</si>
  <si>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</si>
  <si>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</si>
  <si>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</si>
  <si>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</si>
  <si>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</si>
  <si>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</si>
  <si>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</si>
  <si>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</si>
  <si>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</si>
  <si>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</si>
  <si>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</si>
  <si>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</si>
  <si>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</si>
  <si>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</si>
  <si>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</si>
  <si>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</si>
  <si>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</si>
  <si>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</si>
  <si>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</si>
  <si>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</si>
  <si>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</si>
  <si>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</si>
  <si>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</si>
  <si>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</si>
  <si>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</si>
  <si>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</si>
  <si>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</si>
  <si>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</si>
  <si>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</si>
  <si>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</si>
  <si>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</si>
  <si>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</si>
  <si>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</si>
  <si>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</si>
  <si>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</si>
  <si>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</si>
  <si>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</si>
  <si>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</si>
  <si>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</si>
  <si>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</si>
  <si>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</si>
  <si>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</si>
  <si>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</si>
  <si>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</si>
  <si>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</si>
  <si>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</si>
  <si>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</si>
  <si>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</si>
  <si>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</si>
  <si>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</si>
  <si>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</si>
  <si>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</si>
  <si>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</si>
  <si>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</si>
  <si>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</si>
  <si>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</si>
  <si>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</si>
  <si>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</si>
  <si>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</si>
  <si>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</si>
  <si>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</si>
  <si>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</si>
  <si>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</si>
  <si>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</si>
  <si>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</si>
  <si>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</si>
  <si>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</si>
  <si>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</si>
  <si>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</si>
  <si>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</si>
  <si>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</si>
  <si>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</si>
  <si>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</si>
  <si>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</si>
  <si>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</si>
  <si>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</si>
  <si>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</si>
  <si>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</si>
  <si>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</si>
  <si>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</si>
  <si>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</si>
  <si>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</si>
  <si>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</si>
  <si>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</si>
  <si>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</si>
  <si>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</si>
  <si>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</si>
  <si>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</si>
  <si>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</si>
  <si>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</si>
  <si>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</si>
  <si>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</si>
  <si>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</si>
  <si>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</si>
  <si>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</si>
  <si>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</si>
  <si>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</si>
  <si>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</si>
  <si>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</si>
  <si>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</si>
  <si>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</si>
  <si>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</si>
  <si>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</si>
  <si>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</si>
  <si>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</si>
  <si>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</si>
  <si>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</si>
  <si>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</si>
  <si>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</si>
  <si>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</si>
  <si>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</si>
  <si>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</si>
  <si>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</si>
  <si>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</si>
  <si>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</si>
  <si>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</si>
  <si>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</si>
  <si>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</si>
  <si>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</si>
  <si>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</si>
  <si>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</si>
  <si>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</si>
  <si>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</si>
  <si>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</si>
  <si>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</si>
  <si>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</si>
  <si>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</si>
  <si>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</si>
  <si>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</si>
  <si>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</si>
  <si>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</si>
  <si>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</si>
  <si>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</si>
  <si>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</si>
  <si>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</si>
  <si>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</si>
  <si>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</si>
  <si>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</si>
  <si>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</si>
  <si>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</si>
  <si>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</si>
  <si>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</si>
  <si>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</si>
  <si>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</si>
  <si>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</si>
  <si>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</si>
  <si>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</si>
  <si>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</si>
  <si>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</si>
  <si>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</si>
  <si>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</si>
  <si>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</si>
  <si>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</si>
  <si>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</si>
  <si>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</si>
  <si>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</si>
  <si>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</si>
  <si>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</si>
  <si>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</si>
  <si>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</si>
  <si>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</si>
  <si>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</si>
  <si>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</si>
  <si>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</si>
  <si>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</si>
  <si>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</si>
  <si>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</si>
  <si>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</si>
  <si>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</si>
  <si>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</si>
  <si>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</si>
  <si>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</si>
  <si>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</si>
  <si>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</si>
  <si>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</si>
  <si>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</si>
  <si>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</si>
  <si>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</si>
  <si>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</si>
  <si>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</si>
  <si>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</si>
  <si>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</si>
  <si>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</si>
  <si>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</si>
  <si>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</si>
  <si>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</si>
  <si>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</si>
  <si>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</si>
  <si>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</si>
  <si>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</si>
  <si>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</si>
  <si>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</si>
  <si>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</si>
  <si>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</si>
  <si>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</si>
  <si>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</si>
  <si>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</si>
  <si>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</si>
  <si>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</si>
  <si>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</si>
  <si>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</si>
  <si>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</si>
  <si>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</si>
  <si>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</si>
  <si>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</si>
  <si>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</si>
  <si>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</si>
  <si>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</si>
  <si>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</si>
  <si>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</si>
  <si>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</si>
  <si>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</si>
  <si>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</si>
  <si>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</si>
  <si>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</si>
  <si>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</si>
  <si>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</si>
  <si>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</si>
  <si>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</si>
  <si>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</si>
  <si>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</si>
  <si>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</si>
  <si>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</si>
  <si>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</si>
  <si>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</si>
  <si>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</si>
  <si>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</si>
  <si>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</si>
  <si>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</si>
  <si>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</si>
  <si>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</si>
  <si>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</si>
  <si>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</si>
  <si>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</si>
  <si>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</si>
  <si>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</si>
  <si>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</si>
  <si>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</si>
  <si>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</si>
  <si>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</si>
  <si>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</si>
  <si>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</si>
  <si>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</si>
  <si>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</si>
  <si>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</si>
  <si>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</si>
  <si>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</si>
  <si>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</si>
  <si>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</si>
  <si>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</si>
  <si>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</si>
  <si>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</si>
  <si>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</si>
  <si>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</si>
  <si>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</si>
  <si>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</si>
  <si>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</si>
  <si>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</si>
  <si>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</si>
  <si>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</si>
  <si>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</si>
  <si>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</si>
  <si>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</si>
  <si>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</si>
  <si>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</si>
  <si>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</si>
  <si>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</si>
  <si>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</si>
  <si>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</si>
  <si>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</si>
  <si>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</si>
  <si>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</si>
  <si>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</si>
  <si>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</si>
  <si>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</si>
  <si>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</si>
  <si>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</si>
  <si>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</si>
  <si>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</si>
  <si>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</si>
  <si>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</si>
  <si>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</si>
  <si>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</si>
  <si>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</si>
  <si>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</si>
  <si>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</si>
  <si>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</si>
  <si>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</si>
  <si>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</si>
  <si>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</si>
  <si>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</si>
  <si>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</si>
  <si>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</si>
  <si>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</si>
  <si>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</si>
  <si>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</si>
  <si>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</si>
  <si>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</si>
  <si>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</si>
  <si>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</si>
  <si>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</si>
  <si>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</si>
  <si>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</si>
  <si>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</si>
  <si>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</si>
  <si>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</si>
  <si>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</si>
  <si>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</si>
  <si>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</si>
  <si>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</si>
  <si>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</si>
  <si>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</si>
  <si>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</si>
  <si>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</si>
  <si>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</si>
  <si>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</si>
  <si>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</si>
  <si>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</si>
  <si>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</si>
  <si>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</si>
  <si>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</si>
  <si>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</si>
  <si>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</si>
  <si>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</si>
  <si>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</si>
  <si>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</si>
  <si>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</si>
  <si>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</si>
  <si>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</si>
  <si>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</si>
  <si>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</si>
  <si>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</si>
  <si>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</si>
  <si>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</si>
  <si>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</si>
  <si>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</si>
  <si>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</si>
  <si>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</si>
  <si>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</si>
  <si>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</si>
  <si>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</si>
  <si>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</si>
  <si>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</si>
  <si>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</si>
  <si>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</si>
  <si>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</si>
  <si>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</si>
  <si>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</si>
  <si>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</si>
  <si>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</si>
  <si>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</si>
  <si>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</si>
  <si>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</si>
  <si>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</si>
  <si>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</si>
  <si>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</si>
  <si>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</si>
  <si>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</si>
  <si>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</si>
  <si>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</si>
  <si>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</si>
  <si>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</si>
  <si>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</si>
  <si>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</si>
  <si>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</si>
  <si>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</si>
  <si>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</si>
  <si>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</si>
  <si>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</si>
  <si>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</si>
  <si>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</si>
  <si>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</si>
  <si>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</si>
  <si>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</si>
  <si>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</si>
  <si>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</si>
  <si>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</si>
  <si>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</si>
  <si>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</si>
  <si>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</si>
  <si>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</si>
  <si>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</si>
  <si>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</si>
  <si>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</si>
  <si>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</si>
  <si>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</si>
  <si>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</si>
  <si>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</si>
  <si>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</si>
  <si>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</si>
  <si>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</si>
  <si>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</si>
  <si>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</si>
  <si>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</si>
  <si>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</si>
  <si>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</si>
  <si>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</si>
  <si>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</si>
  <si>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</si>
  <si>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</si>
  <si>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</si>
  <si>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</si>
  <si>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</si>
  <si>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</si>
  <si>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</si>
  <si>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</si>
  <si>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</si>
  <si>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</si>
  <si>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</si>
  <si>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</si>
  <si>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</si>
  <si>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</si>
  <si>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</si>
  <si>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</si>
  <si>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</si>
  <si>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</si>
  <si>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</si>
  <si>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</si>
  <si>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</si>
  <si>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</si>
  <si>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</si>
  <si>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</si>
  <si>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</si>
  <si>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</si>
  <si>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</si>
  <si>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</si>
  <si>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</si>
  <si>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</si>
  <si>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</si>
  <si>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</si>
  <si>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</si>
  <si>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</si>
  <si>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</si>
  <si>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</si>
  <si>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</si>
  <si>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</si>
  <si>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</si>
  <si>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</si>
  <si>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</si>
  <si>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</si>
  <si>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</si>
  <si>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</si>
  <si>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</si>
  <si>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</si>
  <si>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</si>
  <si>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</si>
  <si>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</si>
  <si>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</si>
  <si>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</si>
  <si>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</si>
  <si>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</si>
  <si>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</si>
  <si>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</si>
  <si>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</si>
  <si>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</si>
  <si>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</si>
  <si>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</si>
  <si>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</si>
  <si>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</si>
  <si>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</si>
  <si>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</si>
  <si>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</si>
  <si>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</si>
  <si>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</si>
  <si>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</si>
  <si>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</si>
  <si>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</si>
  <si>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</si>
  <si>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</si>
  <si>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</si>
  <si>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</si>
  <si>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</si>
  <si>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</si>
  <si>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</si>
  <si>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</si>
  <si>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</si>
  <si>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</si>
  <si>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</si>
  <si>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</si>
  <si>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</si>
  <si>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</si>
  <si>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</si>
  <si>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</si>
  <si>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</si>
  <si>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</si>
  <si>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</si>
  <si>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</si>
  <si>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</si>
  <si>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</si>
  <si>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</si>
  <si>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</si>
  <si>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</si>
  <si>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</si>
  <si>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</si>
  <si>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</si>
  <si>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</si>
  <si>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</si>
  <si>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</si>
  <si>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</si>
  <si>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</si>
  <si>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</si>
  <si>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</si>
  <si>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</si>
  <si>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</si>
  <si>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</si>
  <si>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</si>
  <si>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</si>
  <si>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</si>
  <si>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</si>
  <si>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</si>
  <si>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</si>
  <si>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</si>
  <si>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</si>
  <si>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</si>
  <si>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</si>
  <si>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</si>
  <si>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</si>
  <si>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</si>
  <si>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</si>
  <si>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</si>
  <si>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</si>
  <si>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</si>
  <si>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</si>
  <si>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</si>
  <si>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</si>
  <si>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</si>
  <si>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</si>
  <si>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</si>
  <si>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</si>
  <si>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</si>
  <si>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</si>
  <si>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</si>
  <si>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</si>
  <si>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</si>
  <si>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</si>
  <si>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</si>
  <si>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</si>
  <si>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</si>
  <si>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</si>
  <si>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</si>
  <si>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</si>
  <si>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</si>
  <si>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</si>
  <si>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</si>
  <si>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</si>
  <si>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</si>
  <si>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</si>
  <si>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</si>
  <si>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</si>
  <si>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</si>
  <si>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</si>
  <si>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</si>
  <si>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</si>
  <si>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</si>
  <si>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</si>
  <si>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</si>
  <si>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</si>
  <si>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</si>
  <si>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</si>
  <si>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</si>
  <si>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</si>
  <si>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</si>
  <si>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</si>
  <si>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</si>
  <si>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</si>
  <si>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</si>
  <si>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</si>
  <si>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</si>
  <si>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</si>
  <si>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</si>
  <si>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</si>
  <si>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</si>
  <si>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</si>
  <si>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</si>
  <si>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</si>
  <si>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</si>
  <si>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</si>
  <si>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</si>
  <si>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</si>
  <si>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</si>
  <si>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</si>
  <si>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</si>
  <si>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</si>
  <si>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</si>
  <si>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</si>
  <si>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</si>
  <si>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</si>
  <si>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</si>
  <si>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</si>
  <si>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</si>
  <si>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</si>
  <si>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</si>
  <si>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</si>
  <si>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</si>
  <si>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</si>
  <si>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</si>
  <si>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</si>
  <si>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</si>
  <si>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</si>
  <si>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</si>
  <si>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</si>
  <si>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</si>
  <si>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</si>
  <si>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</si>
  <si>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</si>
  <si>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</si>
  <si>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</si>
  <si>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</si>
  <si>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</si>
  <si>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</si>
  <si>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</si>
  <si>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</si>
  <si>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</si>
  <si>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</si>
  <si>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</si>
  <si>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</si>
  <si>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</si>
  <si>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</si>
  <si>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</si>
  <si>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</si>
  <si>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</si>
  <si>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</si>
  <si>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</si>
  <si>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</si>
  <si>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</si>
  <si>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</si>
  <si>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</si>
  <si>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</si>
  <si>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</si>
  <si>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</si>
  <si>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</si>
  <si>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</si>
  <si>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</si>
  <si>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</si>
  <si>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</si>
  <si>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</si>
  <si>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</si>
  <si>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</si>
  <si>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</si>
  <si>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</si>
  <si>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</si>
  <si>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</si>
  <si>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</si>
  <si>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</si>
  <si>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</si>
  <si>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</si>
  <si>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</si>
  <si>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</si>
  <si>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</si>
  <si>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</si>
  <si>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</si>
  <si>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</si>
  <si>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</si>
  <si>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</si>
  <si>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</si>
  <si>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</si>
  <si>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</si>
  <si>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</si>
  <si>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</si>
  <si>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</si>
  <si>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</si>
  <si>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</si>
  <si>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</si>
  <si>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</si>
  <si>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</si>
  <si>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</si>
  <si>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</si>
  <si>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</si>
  <si>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</si>
  <si>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</si>
  <si>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</si>
  <si>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</si>
  <si>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</si>
  <si>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</si>
  <si>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</si>
  <si>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</si>
  <si>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</si>
  <si>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</si>
  <si>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</si>
  <si>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</si>
  <si>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</si>
  <si>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</si>
  <si>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</si>
  <si>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</si>
  <si>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</si>
  <si>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</si>
  <si>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</si>
  <si>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</si>
  <si>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</si>
  <si>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</si>
  <si>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</si>
  <si>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</si>
  <si>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</si>
  <si>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</si>
  <si>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</si>
  <si>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</si>
  <si>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</si>
  <si>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</si>
  <si>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</si>
  <si>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</si>
  <si>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</si>
  <si>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</si>
  <si>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</si>
  <si>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</si>
  <si>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</si>
  <si>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</si>
  <si>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</si>
  <si>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</si>
  <si>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</si>
  <si>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</si>
  <si>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</si>
  <si>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</si>
  <si>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</si>
  <si>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</si>
  <si>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</si>
  <si>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</si>
  <si>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</si>
  <si>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</si>
  <si>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</si>
  <si>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</si>
  <si>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</si>
  <si>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</si>
  <si>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</si>
  <si>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</si>
  <si>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</si>
  <si>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</si>
  <si>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</si>
  <si>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</si>
  <si>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</si>
  <si>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</si>
  <si>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</si>
  <si>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</si>
  <si>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</si>
  <si>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</si>
  <si>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</si>
  <si>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</si>
  <si>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</si>
  <si>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</si>
  <si>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</si>
  <si>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</si>
  <si>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</si>
  <si>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</si>
  <si>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</si>
  <si>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</si>
  <si>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</si>
  <si>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</si>
  <si>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</si>
  <si>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</si>
  <si>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</si>
  <si>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</si>
  <si>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</si>
  <si>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</si>
  <si>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</si>
  <si>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</si>
  <si>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</si>
  <si>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</si>
  <si>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</si>
  <si>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</si>
  <si>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</si>
  <si>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</si>
  <si>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</si>
  <si>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</si>
  <si>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</si>
  <si>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</si>
  <si>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</si>
  <si>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</si>
  <si>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</si>
  <si>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</si>
  <si>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</si>
  <si>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</si>
  <si>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</si>
  <si>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</si>
  <si>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</si>
  <si>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</si>
  <si>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</si>
  <si>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</si>
  <si>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</si>
  <si>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</si>
  <si>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</si>
  <si>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</si>
  <si>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</si>
  <si>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</si>
  <si>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</si>
  <si>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</si>
  <si>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</si>
  <si>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</si>
  <si>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</si>
  <si>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</si>
  <si>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</si>
  <si>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</si>
  <si>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</si>
  <si>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</si>
  <si>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</si>
  <si>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</si>
  <si>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</si>
  <si>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</si>
  <si>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</si>
  <si>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</si>
  <si>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</si>
  <si>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</si>
  <si>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</si>
  <si>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</si>
  <si>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</si>
  <si>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</si>
  <si>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</si>
  <si>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</si>
  <si>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</si>
  <si>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</si>
  <si>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</si>
  <si>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</si>
  <si>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</si>
  <si>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</si>
  <si>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</si>
  <si>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</si>
  <si>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</si>
  <si>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</si>
  <si>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</si>
  <si>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</si>
  <si>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</si>
  <si>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</si>
  <si>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</si>
  <si>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</si>
  <si>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</si>
  <si>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</si>
  <si>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</si>
  <si>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</si>
  <si>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</si>
  <si>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</si>
  <si>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</si>
  <si>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</si>
  <si>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</si>
  <si>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</si>
  <si>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</si>
  <si>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</si>
  <si>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</si>
  <si>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</si>
  <si>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</si>
  <si>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</si>
  <si>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</si>
  <si>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</si>
  <si>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</si>
  <si>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</si>
  <si>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</si>
  <si>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</si>
  <si>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</si>
  <si>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</si>
  <si>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</si>
  <si>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</si>
  <si>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</si>
  <si>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</si>
  <si>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</si>
  <si>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</si>
  <si>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</si>
  <si>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</si>
  <si>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</si>
  <si>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</si>
  <si>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</si>
  <si>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</si>
  <si>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</si>
  <si>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</si>
  <si>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</si>
  <si>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</si>
  <si>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</si>
  <si>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</si>
  <si>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</si>
  <si>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</si>
  <si>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</si>
  <si>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</si>
  <si>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</si>
  <si>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</si>
  <si>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</si>
  <si>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</si>
  <si>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</si>
  <si>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</si>
  <si>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</si>
  <si>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</si>
  <si>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</si>
  <si>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</si>
  <si>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</si>
  <si>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</si>
  <si>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</si>
  <si>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</si>
  <si>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</si>
  <si>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</si>
  <si>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</si>
  <si>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</si>
  <si>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</si>
  <si>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</si>
  <si>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</si>
  <si>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</si>
  <si>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</si>
  <si>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</si>
  <si>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</si>
  <si>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</si>
  <si>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</si>
  <si>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</si>
  <si>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</si>
  <si>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</si>
  <si>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</si>
  <si>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</si>
  <si>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</si>
  <si>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</si>
  <si>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</si>
  <si>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</si>
  <si>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</si>
  <si>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</si>
  <si>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</si>
  <si>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</si>
  <si>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</si>
  <si>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</si>
  <si>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</si>
  <si>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</si>
  <si>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</si>
  <si>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</si>
  <si>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</si>
  <si>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</si>
  <si>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</si>
  <si>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</si>
  <si>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</si>
  <si>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</si>
  <si>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</si>
  <si>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</si>
  <si>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</si>
  <si>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</si>
  <si>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</si>
  <si>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</si>
  <si>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</si>
  <si>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</si>
  <si>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</si>
  <si>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</si>
  <si>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</si>
  <si>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</si>
  <si>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</si>
  <si>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</si>
  <si>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</si>
  <si>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</si>
  <si>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</si>
  <si>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</si>
  <si>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</si>
  <si>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</si>
  <si>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</si>
  <si>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</si>
  <si>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</si>
  <si>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</si>
  <si>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</si>
  <si>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</si>
  <si>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</si>
  <si>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</si>
  <si>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</si>
  <si>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</si>
  <si>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</si>
  <si>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</si>
  <si>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</si>
  <si>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</si>
  <si>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</si>
  <si>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</si>
  <si>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</si>
  <si>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</si>
  <si>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</si>
  <si>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</si>
  <si>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</si>
  <si>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</si>
  <si>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</si>
  <si>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</si>
  <si>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</si>
  <si>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</si>
  <si>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</si>
  <si>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</si>
  <si>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</si>
  <si>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</si>
  <si>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</si>
  <si>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</si>
  <si>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</si>
  <si>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</si>
  <si>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</si>
  <si>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</si>
  <si>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</si>
  <si>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</si>
  <si>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</si>
  <si>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</si>
  <si>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</si>
  <si>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</si>
  <si>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</si>
  <si>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</si>
  <si>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</si>
  <si>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</si>
  <si>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</si>
  <si>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</si>
  <si>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</si>
  <si>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</si>
  <si>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</si>
  <si>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</si>
  <si>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</si>
  <si>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</si>
  <si>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</si>
  <si>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</si>
  <si>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</si>
  <si>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</si>
  <si>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</si>
  <si>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</si>
  <si>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</si>
  <si>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</si>
  <si>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</si>
  <si>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</si>
  <si>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</si>
  <si>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</si>
  <si>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</si>
  <si>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</si>
  <si>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</si>
  <si>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</si>
  <si>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</si>
  <si>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</si>
  <si>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</si>
  <si>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</si>
  <si>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</si>
  <si>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</si>
  <si>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</si>
  <si>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</si>
  <si>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</si>
  <si>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</si>
  <si>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</si>
  <si>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</si>
  <si>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</si>
  <si>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</si>
  <si>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</si>
  <si>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</si>
  <si>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</si>
  <si>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</si>
  <si>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</si>
  <si>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</si>
  <si>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</si>
  <si>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</si>
  <si>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</si>
  <si>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</si>
  <si>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</si>
  <si>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</si>
  <si>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</si>
  <si>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</si>
  <si>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</si>
  <si>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</si>
  <si>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</si>
  <si>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</si>
  <si>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</si>
  <si>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</si>
  <si>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</si>
  <si>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</si>
  <si>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</si>
  <si>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</si>
  <si>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</si>
  <si>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</si>
  <si>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</si>
  <si>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</si>
  <si>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</si>
  <si>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</si>
  <si>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</si>
  <si>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</si>
  <si>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</si>
  <si>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</si>
  <si>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</si>
  <si>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</si>
  <si>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</si>
  <si>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</si>
  <si>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</si>
  <si>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</si>
  <si>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</si>
  <si>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</si>
  <si>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</si>
  <si>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</si>
  <si>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</si>
  <si>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</si>
  <si>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</si>
  <si>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</si>
  <si>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</si>
  <si>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</si>
  <si>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</si>
  <si>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</si>
  <si>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</si>
  <si>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</si>
  <si>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</si>
  <si>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</si>
  <si>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</si>
  <si>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</si>
  <si>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</si>
  <si>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</si>
  <si>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</si>
  <si>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</si>
  <si>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</si>
  <si>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</si>
  <si>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</si>
  <si>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</si>
  <si>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</si>
  <si>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</si>
  <si>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</si>
  <si>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</si>
  <si>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</si>
  <si>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</si>
  <si>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</si>
  <si>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</si>
  <si>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</si>
  <si>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</si>
  <si>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</si>
  <si>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</si>
  <si>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</si>
  <si>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</si>
  <si>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</si>
  <si>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</si>
  <si>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</si>
  <si>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</si>
  <si>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</si>
  <si>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</si>
  <si>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</si>
  <si>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</si>
  <si>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</si>
  <si>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</si>
  <si>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</si>
  <si>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</si>
  <si>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</si>
  <si>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</si>
  <si>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</si>
  <si>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</si>
  <si>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</si>
  <si>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</si>
  <si>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</si>
  <si>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</si>
  <si>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</si>
  <si>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</si>
  <si>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</si>
  <si>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</si>
  <si>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</si>
  <si>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</si>
  <si>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</si>
  <si>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</si>
  <si>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</si>
  <si>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</si>
  <si>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</si>
  <si>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</si>
  <si>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</si>
  <si>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</si>
  <si>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</si>
  <si>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</si>
  <si>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</si>
  <si>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</si>
  <si>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</si>
  <si>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</si>
  <si>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</si>
  <si>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</si>
  <si>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</si>
  <si>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</si>
  <si>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</si>
  <si>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</si>
  <si>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</si>
  <si>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</si>
  <si>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</si>
  <si>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</si>
  <si>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</si>
  <si>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</si>
  <si>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</si>
  <si>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</si>
  <si>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</si>
  <si>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</si>
  <si>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</si>
  <si>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</si>
  <si>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</si>
  <si>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</si>
  <si>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</si>
  <si>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</si>
  <si>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</si>
  <si>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</si>
  <si>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</si>
  <si>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</si>
  <si>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</si>
  <si>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</si>
  <si>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</si>
  <si>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</si>
  <si>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</si>
  <si>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</si>
  <si>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</si>
  <si>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</si>
  <si>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</si>
  <si>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</si>
  <si>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</si>
  <si>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</si>
  <si>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</si>
  <si>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</si>
  <si>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</si>
  <si>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</si>
  <si>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</si>
  <si>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</si>
  <si>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</si>
  <si>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</si>
  <si>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</si>
  <si>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</si>
  <si>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</si>
  <si>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</si>
  <si>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</si>
  <si>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</si>
  <si>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</si>
  <si>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</si>
  <si>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</si>
  <si>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</si>
  <si>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</si>
  <si>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</si>
  <si>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</si>
  <si>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</si>
  <si>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</si>
  <si>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</si>
  <si>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</si>
  <si>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</si>
  <si>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</si>
  <si>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</si>
  <si>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</si>
  <si>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</si>
  <si>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</si>
  <si>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</si>
  <si>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</si>
  <si>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</si>
  <si>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</si>
  <si>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</si>
  <si>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</si>
  <si>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</si>
  <si>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</si>
  <si>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</si>
  <si>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</si>
  <si>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</si>
  <si>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</si>
  <si>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</si>
  <si>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</si>
  <si>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</si>
  <si>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</si>
  <si>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</si>
  <si>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</si>
  <si>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</si>
  <si>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</si>
  <si>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</si>
  <si>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</si>
  <si>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</si>
  <si>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</si>
  <si>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</si>
  <si>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</si>
  <si>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</si>
  <si>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</si>
  <si>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</si>
  <si>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</si>
  <si>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</si>
  <si>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</si>
  <si>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</si>
  <si>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</si>
  <si>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</si>
  <si>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</si>
  <si>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</si>
  <si>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</si>
  <si>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</si>
  <si>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</si>
  <si>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</si>
  <si>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</si>
  <si>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</si>
  <si>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</si>
  <si>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</si>
  <si>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</si>
  <si>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</si>
  <si>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</si>
  <si>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</si>
  <si>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</si>
  <si>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</si>
  <si>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</si>
  <si>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</si>
  <si>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</si>
  <si>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</si>
  <si>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</si>
  <si>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</si>
  <si>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</si>
  <si>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</si>
  <si>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</si>
  <si>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</si>
  <si>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</si>
  <si>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</si>
  <si>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</si>
  <si>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</si>
  <si>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</si>
  <si>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</si>
  <si>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</si>
  <si>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</si>
  <si>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</si>
  <si>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</si>
  <si>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</si>
  <si>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</si>
  <si>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</si>
  <si>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</si>
  <si>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</si>
  <si>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</si>
  <si>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</si>
  <si>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</si>
  <si>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</si>
  <si>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</si>
  <si>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</si>
  <si>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</si>
  <si>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</si>
  <si>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</si>
  <si>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</si>
  <si>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</si>
  <si>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</si>
  <si>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</si>
  <si>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</si>
  <si>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</si>
  <si>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</si>
  <si>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</si>
  <si>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</si>
  <si>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</si>
  <si>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</si>
  <si>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</si>
  <si>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</si>
  <si>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</si>
  <si>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</si>
  <si>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</si>
  <si>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</si>
  <si>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</si>
  <si>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</si>
  <si>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</si>
  <si>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</si>
  <si>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</si>
  <si>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</si>
  <si>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</si>
  <si>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</si>
  <si>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</si>
  <si>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</si>
  <si>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</si>
  <si>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</si>
  <si>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</si>
  <si>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</si>
  <si>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</si>
  <si>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</si>
  <si>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</si>
  <si>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</si>
  <si>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</si>
  <si>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</si>
  <si>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</si>
  <si>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</si>
  <si>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</si>
  <si>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</si>
  <si>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</si>
  <si>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</si>
  <si>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</si>
  <si>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</si>
  <si>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</si>
  <si>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</si>
  <si>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</si>
  <si>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</si>
  <si>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</si>
  <si>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</si>
  <si>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</si>
  <si>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</si>
  <si>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</si>
  <si>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</si>
  <si>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</si>
  <si>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</si>
  <si>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</si>
  <si>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</si>
  <si>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</si>
  <si>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</si>
  <si>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</si>
  <si>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</si>
  <si>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</si>
  <si>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</si>
  <si>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</si>
  <si>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</si>
  <si>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</si>
  <si>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</si>
  <si>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</si>
  <si>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</si>
  <si>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</si>
  <si>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</si>
  <si>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</si>
  <si>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</si>
  <si>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</si>
  <si>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</si>
  <si>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</si>
  <si>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</si>
  <si>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</si>
  <si>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</si>
  <si>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</si>
  <si>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</si>
  <si>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</si>
  <si>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</si>
  <si>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</si>
  <si>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</si>
  <si>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</si>
  <si>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</si>
  <si>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</si>
  <si>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</si>
  <si>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</si>
  <si>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</si>
  <si>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</si>
  <si>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</si>
  <si>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</si>
  <si>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</si>
  <si>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</si>
  <si>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</si>
  <si>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</si>
  <si>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</si>
  <si>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</si>
  <si>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</si>
  <si>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</si>
  <si>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</si>
  <si>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</si>
  <si>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</si>
  <si>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</si>
  <si>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</si>
  <si>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</si>
  <si>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</si>
  <si>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</si>
  <si>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</si>
  <si>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</si>
  <si>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</si>
  <si>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</si>
  <si>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</si>
  <si>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</si>
  <si>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</si>
  <si>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</si>
  <si>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</si>
  <si>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</si>
  <si>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</si>
  <si>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</si>
  <si>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</si>
  <si>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</si>
  <si>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</si>
  <si>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</si>
  <si>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</si>
  <si>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</si>
  <si>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</si>
  <si>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</si>
  <si>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</si>
  <si>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</si>
  <si>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</si>
  <si>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</si>
  <si>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</si>
  <si>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</si>
  <si>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</si>
  <si>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</si>
  <si>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</si>
  <si>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</si>
  <si>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</si>
  <si>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</si>
  <si>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</si>
  <si>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</si>
  <si>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</si>
  <si>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</si>
  <si>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</si>
  <si>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</si>
  <si>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</si>
  <si>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</si>
  <si>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</si>
  <si>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</si>
  <si>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</si>
  <si>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</si>
  <si>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</si>
  <si>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</si>
  <si>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</si>
  <si>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</si>
  <si>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</si>
  <si>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</si>
  <si>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</si>
  <si>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</si>
  <si>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</si>
  <si>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</si>
  <si>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</si>
  <si>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</si>
  <si>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</si>
  <si>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</si>
  <si>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</si>
  <si>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</si>
  <si>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</si>
  <si>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</si>
  <si>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</si>
  <si>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</si>
  <si>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</si>
  <si>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</si>
  <si>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</si>
  <si>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</si>
  <si>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</si>
  <si>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</si>
  <si>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</si>
  <si>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</si>
  <si>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</si>
  <si>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</si>
  <si>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</si>
  <si>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</si>
  <si>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</si>
  <si>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</si>
  <si>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</si>
  <si>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</si>
  <si>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</si>
  <si>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</si>
  <si>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</si>
  <si>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</si>
  <si>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</si>
  <si>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</si>
  <si>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</si>
  <si>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</si>
  <si>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</si>
  <si>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</si>
  <si>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</si>
  <si>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</si>
  <si>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</si>
  <si>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</si>
  <si>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</si>
  <si>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</si>
  <si>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</si>
  <si>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</si>
  <si>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</si>
  <si>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</si>
  <si>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</si>
  <si>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</si>
  <si>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</si>
  <si>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</si>
  <si>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</si>
  <si>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</si>
  <si>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</si>
  <si>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</si>
  <si>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</si>
  <si>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</si>
  <si>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</si>
  <si>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</si>
  <si>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</si>
  <si>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</si>
  <si>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</si>
  <si>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</si>
  <si>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</si>
  <si>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</si>
  <si>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</si>
  <si>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</si>
  <si>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</si>
  <si>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</si>
  <si>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</si>
  <si>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</si>
  <si>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</si>
  <si>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</si>
  <si>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</si>
  <si>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</si>
  <si>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</si>
  <si>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</si>
  <si>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</si>
  <si>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</si>
  <si>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</si>
  <si>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</si>
  <si>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</si>
  <si>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</si>
  <si>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</si>
  <si>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</si>
  <si>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</si>
  <si>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</si>
  <si>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</si>
  <si>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</si>
  <si>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</si>
  <si>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</si>
  <si>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</si>
  <si>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</si>
  <si>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</si>
  <si>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</si>
  <si>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</si>
  <si>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</si>
  <si>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</si>
  <si>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</si>
  <si>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</si>
  <si>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</si>
  <si>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</si>
  <si>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</si>
  <si>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</si>
  <si>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</si>
  <si>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</si>
  <si>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</si>
  <si>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</si>
  <si>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</si>
  <si>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</si>
  <si>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</si>
  <si>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</si>
  <si>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</si>
  <si>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</si>
  <si>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</si>
  <si>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</si>
  <si>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</si>
  <si>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</si>
  <si>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</si>
  <si>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</si>
  <si>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</si>
  <si>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</si>
  <si>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</si>
  <si>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</si>
  <si>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</si>
  <si>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</si>
  <si>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</si>
  <si>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</si>
  <si>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</si>
  <si>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</si>
  <si>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</si>
  <si>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</si>
  <si>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</si>
  <si>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</si>
  <si>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</si>
  <si>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</si>
  <si>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</si>
  <si>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</si>
  <si>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</si>
  <si>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</si>
  <si>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</si>
  <si>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</si>
  <si>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</si>
  <si>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</si>
  <si>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</si>
  <si>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</si>
  <si>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</si>
  <si>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</si>
  <si>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</si>
  <si>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</si>
  <si>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</si>
  <si>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</si>
  <si>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</si>
  <si>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</si>
  <si>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</si>
  <si>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</si>
  <si>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</si>
  <si>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</si>
  <si>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</si>
  <si>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</si>
  <si>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</si>
  <si>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</si>
  <si>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</si>
  <si>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</si>
  <si>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</si>
  <si>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</si>
  <si>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</si>
  <si>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</si>
  <si>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</si>
  <si>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</si>
  <si>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</si>
  <si>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</si>
  <si>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</si>
  <si>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</si>
  <si>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</si>
  <si>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</si>
  <si>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</si>
  <si>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</si>
  <si>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</si>
  <si>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</si>
  <si>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</si>
  <si>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</si>
  <si>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</si>
  <si>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</si>
  <si>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</si>
  <si>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</si>
  <si>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</si>
  <si>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</si>
  <si>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</si>
  <si>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</si>
  <si>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</si>
  <si>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</si>
  <si>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</si>
  <si>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</si>
  <si>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</si>
  <si>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</si>
  <si>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</si>
  <si>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</si>
  <si>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</si>
  <si>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</si>
  <si>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</si>
  <si>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</si>
  <si>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</si>
  <si>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</si>
  <si>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</si>
  <si>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</si>
  <si>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</si>
  <si>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</si>
  <si>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</si>
  <si>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</si>
  <si>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</si>
  <si>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</si>
  <si>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</si>
  <si>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</si>
  <si>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</si>
  <si>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</si>
  <si>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</si>
  <si>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</si>
  <si>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</si>
  <si>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</si>
  <si>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</si>
  <si>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</si>
  <si>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</si>
  <si>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</si>
  <si>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</si>
  <si>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</si>
  <si>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</si>
  <si>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</si>
  <si>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</si>
  <si>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</si>
  <si>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</si>
  <si>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</si>
  <si>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</si>
  <si>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</si>
  <si>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</si>
  <si>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</si>
  <si>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</si>
  <si>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</si>
  <si>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</si>
  <si>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</si>
  <si>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</si>
  <si>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</si>
  <si>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</si>
  <si>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</si>
  <si>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</si>
  <si>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</si>
  <si>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</si>
  <si>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</si>
  <si>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</si>
  <si>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</si>
  <si>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</si>
  <si>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</si>
  <si>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</si>
  <si>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</si>
  <si>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</si>
  <si>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</si>
  <si>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</si>
  <si>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</si>
  <si>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</si>
  <si>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</si>
  <si>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</si>
  <si>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</si>
  <si>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</si>
  <si>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</si>
  <si>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</si>
  <si>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</si>
  <si>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</si>
  <si>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</si>
  <si>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</si>
  <si>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</si>
  <si>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</si>
  <si>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</si>
  <si>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</si>
  <si>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</si>
  <si>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</si>
  <si>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</si>
  <si>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</si>
  <si>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</si>
  <si>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</si>
  <si>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</si>
  <si>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</si>
  <si>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</si>
  <si>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</si>
  <si>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</si>
  <si>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</si>
  <si>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</si>
  <si>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</si>
  <si>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</si>
  <si>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</si>
  <si>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</si>
  <si>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</si>
  <si>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</si>
  <si>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</si>
  <si>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</si>
  <si>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</si>
  <si>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</si>
  <si>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</si>
  <si>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</si>
  <si>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</si>
  <si>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</si>
  <si>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</si>
  <si>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</si>
  <si>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</si>
  <si>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</si>
  <si>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</si>
  <si>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</si>
  <si>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</si>
  <si>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</si>
  <si>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</si>
  <si>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</si>
  <si>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</si>
  <si>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</si>
  <si>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</si>
  <si>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</si>
  <si>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</si>
  <si>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</si>
  <si>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</si>
  <si>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</si>
  <si>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</si>
  <si>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</si>
  <si>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</si>
  <si>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</si>
  <si>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</si>
  <si>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</si>
  <si>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</si>
  <si>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</si>
  <si>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</si>
  <si>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</si>
  <si>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</si>
  <si>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</si>
  <si>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</si>
  <si>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</si>
  <si>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</si>
  <si>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</si>
  <si>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</si>
  <si>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</si>
  <si>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</si>
  <si>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</si>
  <si>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</si>
  <si>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</si>
  <si>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</si>
  <si>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</si>
  <si>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</si>
  <si>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</si>
  <si>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</si>
  <si>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</si>
  <si>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</si>
  <si>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</si>
  <si>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</si>
  <si>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</si>
  <si>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</si>
  <si>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</si>
  <si>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</si>
  <si>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</si>
  <si>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</si>
  <si>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</si>
  <si>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</si>
  <si>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</si>
  <si>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</si>
  <si>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</si>
  <si>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</si>
  <si>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</si>
  <si>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</si>
  <si>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</si>
  <si>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</si>
  <si>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</si>
  <si>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</si>
  <si>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</si>
  <si>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</si>
  <si>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</si>
  <si>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</si>
  <si>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</si>
  <si>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</si>
  <si>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</si>
  <si>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</si>
  <si>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</si>
  <si>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</si>
  <si>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</si>
  <si>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</si>
  <si>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</si>
  <si>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</si>
  <si>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</si>
  <si>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</si>
  <si>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</si>
  <si>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</si>
  <si>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</si>
  <si>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</si>
  <si>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</si>
  <si>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</si>
  <si>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</si>
  <si>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</si>
  <si>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</si>
  <si>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</si>
  <si>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</si>
  <si>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</si>
  <si>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</si>
  <si>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</si>
  <si>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</si>
  <si>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</si>
  <si>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</si>
  <si>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</si>
  <si>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</si>
  <si>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</si>
  <si>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</si>
  <si>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</si>
  <si>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</si>
  <si>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</si>
  <si>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</si>
  <si>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</si>
  <si>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</si>
  <si>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</si>
  <si>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</si>
  <si>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</si>
  <si>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</si>
  <si>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</si>
  <si>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</si>
  <si>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</si>
  <si>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</si>
  <si>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</si>
  <si>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</si>
  <si>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</si>
  <si>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</si>
  <si>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</si>
  <si>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</si>
  <si>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</si>
  <si>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</si>
  <si>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</si>
  <si>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</si>
  <si>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</si>
  <si>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</si>
  <si>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</si>
  <si>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</si>
  <si>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</si>
  <si>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</si>
  <si>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</si>
  <si>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</si>
  <si>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</si>
  <si>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</si>
  <si>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</si>
  <si>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</si>
  <si>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</si>
  <si>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</si>
  <si>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</si>
  <si>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</si>
  <si>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</si>
  <si>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</si>
  <si>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</si>
  <si>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</si>
  <si>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</si>
  <si>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</si>
  <si>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</si>
  <si>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</si>
  <si>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</si>
  <si>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</si>
  <si>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</si>
  <si>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</si>
  <si>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</si>
  <si>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</si>
  <si>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</si>
  <si>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</si>
  <si>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</si>
  <si>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</si>
  <si>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</si>
  <si>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</si>
  <si>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</si>
  <si>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</si>
  <si>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</si>
  <si>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</si>
  <si>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</si>
  <si>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</si>
  <si>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</si>
  <si>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</si>
  <si>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</si>
  <si>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</si>
  <si>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</si>
  <si>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</si>
  <si>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</si>
  <si>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</si>
  <si>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</si>
  <si>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</si>
  <si>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</si>
  <si>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</si>
  <si>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</si>
  <si>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</si>
  <si>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</si>
  <si>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</si>
  <si>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</si>
  <si>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</si>
  <si>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</si>
  <si>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</si>
  <si>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</si>
  <si>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</si>
  <si>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</si>
  <si>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</si>
  <si>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</si>
  <si>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</si>
  <si>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</si>
  <si>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</si>
  <si>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</si>
  <si>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</si>
  <si>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</si>
  <si>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</si>
  <si>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</si>
  <si>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</si>
  <si>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</si>
  <si>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</si>
  <si>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</si>
  <si>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</si>
  <si>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</si>
  <si>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</si>
  <si>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</si>
  <si>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</si>
  <si>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</si>
  <si>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</si>
  <si>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</si>
  <si>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</si>
  <si>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</si>
  <si>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</si>
  <si>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</si>
  <si>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</si>
  <si>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</si>
  <si>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</si>
  <si>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</si>
  <si>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</si>
  <si>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</si>
  <si>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</si>
  <si>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</si>
  <si>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</si>
  <si>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</si>
  <si>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</si>
  <si>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</si>
  <si>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</si>
  <si>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</si>
  <si>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</si>
  <si>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</si>
  <si>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</si>
  <si>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</si>
  <si>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</si>
  <si>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</si>
  <si>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</si>
  <si>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</si>
  <si>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</si>
  <si>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</si>
  <si>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</si>
  <si>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</si>
  <si>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</si>
  <si>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</si>
  <si>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</si>
  <si>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</si>
  <si>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</si>
  <si>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</si>
  <si>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</si>
  <si>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</si>
  <si>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</si>
  <si>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</si>
  <si>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</si>
  <si>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</si>
  <si>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</si>
  <si>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</si>
  <si>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</si>
  <si>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</si>
  <si>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</si>
  <si>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</si>
  <si>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</si>
  <si>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</si>
  <si>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</si>
  <si>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</si>
  <si>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</si>
  <si>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</si>
  <si>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</si>
  <si>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</si>
  <si>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</si>
  <si>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</si>
  <si>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</si>
  <si>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</si>
  <si>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</si>
  <si>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</si>
  <si>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</si>
  <si>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</si>
  <si>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</si>
  <si>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</si>
  <si>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</si>
  <si>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</si>
  <si>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</si>
  <si>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</si>
  <si>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</si>
  <si>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</si>
  <si>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</si>
  <si>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</si>
  <si>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</si>
  <si>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</si>
  <si>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</si>
  <si>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</si>
  <si>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</si>
  <si>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</si>
  <si>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</si>
  <si>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</si>
  <si>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</si>
  <si>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</si>
  <si>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</si>
  <si>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</si>
  <si>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</si>
  <si>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</si>
  <si>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</si>
  <si>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</si>
  <si>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</si>
  <si>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</si>
  <si>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</si>
  <si>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</si>
  <si>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</si>
  <si>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</si>
  <si>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</si>
  <si>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</si>
  <si>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</si>
  <si>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</si>
  <si>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</si>
  <si>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</si>
  <si>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</si>
  <si>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</si>
  <si>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</si>
  <si>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</si>
  <si>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</si>
  <si>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</si>
  <si>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</si>
  <si>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</si>
  <si>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</si>
  <si>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</si>
  <si>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</si>
  <si>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</si>
  <si>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</si>
  <si>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</si>
  <si>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</si>
  <si>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</si>
  <si>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</si>
  <si>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</si>
  <si>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</si>
  <si>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</si>
  <si>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</si>
  <si>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</si>
  <si>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</si>
  <si>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</si>
  <si>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</si>
  <si>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</si>
  <si>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</si>
  <si>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</si>
  <si>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</si>
  <si>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</si>
  <si>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</si>
  <si>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</si>
  <si>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</si>
  <si>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</si>
  <si>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</si>
  <si>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</si>
  <si>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</si>
  <si>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</si>
  <si>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</si>
  <si>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</si>
  <si>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</si>
  <si>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</si>
  <si>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</si>
  <si>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</si>
  <si>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</si>
  <si>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</si>
  <si>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</si>
  <si>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</si>
  <si>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</si>
  <si>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</si>
  <si>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</si>
  <si>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</si>
  <si>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</si>
  <si>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</si>
  <si>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</si>
  <si>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</si>
  <si>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</si>
  <si>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</si>
  <si>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</si>
  <si>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</si>
  <si>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</si>
  <si>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</si>
  <si>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</si>
  <si>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</si>
  <si>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</si>
  <si>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</si>
  <si>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</si>
  <si>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</si>
  <si>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</si>
  <si>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</si>
  <si>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</si>
  <si>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</si>
  <si>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</si>
  <si>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</si>
  <si>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</si>
  <si>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</si>
  <si>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</si>
  <si>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</si>
  <si>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</si>
  <si>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</si>
  <si>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</si>
  <si>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</si>
  <si>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</si>
  <si>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</si>
  <si>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</si>
  <si>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</si>
  <si>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</si>
  <si>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</si>
  <si>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</si>
  <si>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</si>
  <si>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</si>
  <si>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</si>
  <si>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</si>
  <si>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</si>
  <si>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</si>
  <si>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</si>
  <si>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</si>
  <si>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</si>
  <si>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</si>
  <si>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</si>
  <si>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</si>
  <si>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</si>
  <si>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</si>
  <si>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</si>
  <si>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</si>
  <si>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</si>
  <si>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</si>
  <si>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</si>
  <si>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</si>
  <si>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</si>
  <si>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</si>
  <si>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</si>
  <si>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</si>
  <si>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</si>
  <si>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</si>
  <si>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</si>
  <si>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</si>
  <si>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</si>
  <si>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</si>
  <si>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</si>
  <si>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</si>
  <si>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</si>
  <si>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</si>
  <si>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</si>
  <si>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</si>
  <si>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</si>
  <si>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</si>
  <si>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</si>
  <si>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</si>
  <si>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</si>
  <si>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</si>
  <si>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</si>
  <si>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</si>
  <si>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</si>
  <si>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</si>
  <si>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</si>
  <si>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</si>
  <si>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</si>
  <si>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</si>
  <si>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</si>
  <si>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</si>
  <si>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</si>
  <si>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</si>
  <si>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</si>
  <si>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</si>
  <si>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</si>
  <si>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</si>
  <si>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</si>
  <si>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</si>
  <si>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</si>
  <si>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</si>
  <si>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</si>
  <si>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</si>
  <si>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</si>
  <si>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</si>
  <si>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</si>
  <si>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</si>
  <si>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</si>
  <si>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</si>
  <si>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</si>
  <si>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</si>
  <si>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</si>
  <si>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</si>
  <si>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</si>
  <si>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</si>
  <si>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</si>
  <si>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</si>
  <si>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</si>
  <si>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</si>
  <si>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</si>
  <si>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</si>
  <si>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</si>
  <si>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</si>
  <si>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</si>
  <si>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</si>
  <si>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</si>
  <si>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</si>
  <si>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</si>
  <si>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</si>
  <si>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</si>
  <si>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</si>
  <si>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</si>
  <si>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</si>
  <si>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</si>
  <si>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</si>
  <si>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</si>
  <si>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</si>
  <si>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</si>
  <si>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</si>
  <si>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</si>
  <si>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</si>
  <si>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</si>
  <si>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</si>
  <si>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</si>
  <si>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</si>
  <si>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</si>
  <si>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</si>
  <si>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</si>
  <si>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</si>
  <si>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</si>
  <si>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</si>
  <si>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</si>
  <si>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</si>
  <si>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</si>
  <si>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</si>
  <si>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</si>
  <si>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</si>
  <si>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</si>
  <si>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</si>
  <si>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</si>
  <si>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</si>
  <si>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</si>
  <si>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</si>
  <si>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</si>
  <si>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</si>
  <si>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</si>
  <si>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</si>
  <si>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</si>
  <si>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</si>
  <si>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</si>
  <si>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</si>
  <si>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</si>
  <si>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</si>
  <si>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</si>
  <si>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</si>
  <si>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</si>
  <si>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</si>
  <si>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</si>
  <si>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</si>
  <si>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</si>
  <si>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</si>
  <si>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</si>
  <si>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</si>
  <si>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</si>
  <si>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</si>
  <si>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</si>
  <si>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</si>
  <si>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</si>
  <si>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</si>
  <si>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</si>
  <si>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</si>
  <si>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</si>
  <si>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</si>
  <si>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</si>
  <si>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</si>
  <si>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</si>
  <si>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</si>
  <si>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</si>
  <si>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</si>
  <si>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</si>
  <si>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</si>
  <si>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</si>
  <si>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</si>
  <si>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</si>
  <si>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</si>
  <si>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</si>
  <si>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</si>
  <si>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</si>
  <si>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</si>
  <si>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</si>
  <si>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</si>
  <si>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</si>
  <si>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</si>
  <si>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</si>
  <si>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</si>
  <si>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</si>
  <si>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</si>
  <si>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</si>
  <si>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</si>
  <si>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</si>
  <si>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</si>
  <si>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</si>
  <si>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</si>
  <si>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</si>
  <si>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</si>
  <si>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</si>
  <si>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</si>
  <si>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</si>
  <si>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</si>
  <si>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</si>
  <si>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</si>
  <si>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</si>
  <si>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</si>
  <si>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</si>
  <si>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</si>
  <si>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</si>
  <si>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</si>
  <si>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</si>
  <si>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</si>
  <si>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</si>
  <si>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</si>
  <si>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</si>
  <si>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</si>
  <si>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</si>
  <si>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</si>
  <si>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</si>
  <si>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</si>
  <si>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</si>
  <si>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</si>
  <si>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</si>
  <si>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</si>
  <si>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</si>
  <si>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</si>
  <si>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</si>
  <si>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</si>
  <si>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</si>
  <si>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</si>
  <si>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</si>
  <si>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</si>
  <si>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</si>
  <si>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</si>
  <si>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</si>
  <si>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</si>
  <si>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</si>
  <si>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</si>
  <si>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</si>
  <si>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</si>
  <si>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</si>
  <si>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</si>
  <si>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</si>
  <si>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</si>
  <si>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</si>
  <si>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</si>
  <si>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</si>
  <si>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</si>
  <si>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</si>
  <si>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</si>
  <si>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</si>
  <si>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</si>
  <si>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</si>
  <si>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</si>
  <si>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</si>
  <si>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</si>
  <si>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</si>
  <si>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</si>
  <si>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</si>
  <si>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</si>
  <si>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</si>
  <si>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</si>
  <si>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</si>
  <si>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</si>
  <si>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</si>
  <si>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</si>
  <si>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</si>
  <si>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</si>
  <si>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</si>
  <si>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</si>
  <si>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</si>
  <si>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</si>
  <si>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</si>
  <si>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</si>
  <si>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</si>
  <si>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</si>
  <si>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</si>
  <si>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</si>
  <si>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</si>
  <si>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</si>
  <si>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</si>
  <si>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</si>
  <si>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</si>
  <si>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</si>
  <si>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</si>
  <si>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</si>
  <si>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</si>
  <si>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</si>
  <si>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</si>
  <si>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</si>
  <si>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</si>
  <si>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</si>
  <si>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</si>
  <si>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</si>
  <si>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</si>
  <si>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</si>
  <si>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</si>
  <si>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</si>
  <si>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</si>
  <si>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</si>
  <si>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</si>
  <si>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</si>
  <si>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</si>
  <si>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</si>
  <si>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</si>
  <si>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</si>
  <si>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</si>
  <si>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</si>
  <si>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</si>
  <si>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</si>
  <si>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</si>
  <si>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</si>
  <si>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</si>
  <si>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</si>
  <si>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</si>
  <si>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</si>
  <si>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</si>
  <si>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</si>
  <si>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</si>
  <si>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</si>
  <si>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</si>
  <si>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</si>
  <si>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</si>
  <si>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</si>
  <si>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</si>
  <si>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</si>
  <si>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</si>
  <si>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</si>
  <si>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</si>
  <si>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</si>
  <si>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</si>
  <si>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</si>
  <si>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</si>
  <si>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</si>
  <si>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</si>
  <si>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</si>
  <si>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</si>
  <si>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</si>
  <si>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</si>
  <si>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</si>
  <si>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</si>
  <si>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</si>
  <si>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</si>
  <si>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</si>
  <si>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</si>
  <si>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</si>
  <si>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</si>
  <si>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</si>
  <si>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</si>
  <si>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</si>
  <si>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</si>
  <si>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</si>
  <si>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</si>
  <si>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</si>
  <si>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</si>
  <si>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</si>
  <si>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</si>
  <si>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</si>
  <si>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</si>
  <si>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</si>
  <si>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</si>
  <si>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</si>
  <si>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</si>
  <si>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</si>
  <si>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</si>
  <si>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</si>
  <si>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</si>
  <si>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</si>
  <si>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</si>
  <si>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</si>
  <si>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</si>
  <si>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</si>
  <si>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</si>
  <si>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</si>
  <si>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</si>
  <si>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</si>
  <si>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</si>
  <si>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</si>
  <si>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</si>
  <si>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</si>
  <si>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</si>
  <si>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</si>
  <si>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</si>
  <si>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</si>
  <si>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</si>
  <si>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</si>
  <si>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</si>
  <si>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</si>
  <si>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</si>
  <si>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</si>
  <si>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</si>
  <si>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</si>
  <si>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</si>
  <si>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</si>
  <si>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</si>
  <si>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</si>
  <si>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</si>
  <si>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</si>
  <si>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</si>
  <si>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</si>
  <si>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</si>
  <si>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</si>
  <si>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</si>
  <si>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</si>
  <si>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</si>
  <si>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</si>
  <si>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</si>
  <si>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</si>
  <si>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</si>
  <si>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</si>
  <si>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</si>
  <si>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</si>
  <si>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</si>
  <si>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</si>
  <si>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</si>
  <si>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</si>
  <si>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</si>
  <si>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</si>
  <si>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</si>
  <si>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</si>
  <si>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</si>
  <si>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</si>
  <si>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</si>
  <si>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</si>
  <si>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</si>
  <si>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</si>
  <si>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</si>
  <si>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</si>
  <si>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</si>
  <si>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</si>
  <si>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</si>
  <si>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</si>
  <si>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</si>
  <si>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</si>
  <si>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</si>
  <si>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</si>
  <si>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</si>
  <si>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</si>
  <si>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</si>
  <si>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</si>
  <si>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</si>
  <si>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</si>
  <si>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</si>
  <si>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</si>
  <si>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</si>
  <si>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</si>
  <si>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</si>
  <si>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</si>
  <si>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</si>
  <si>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</si>
  <si>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</si>
  <si>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</si>
  <si>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</si>
  <si>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</si>
  <si>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</si>
  <si>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</si>
  <si>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</si>
  <si>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</si>
  <si>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</si>
  <si>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</si>
  <si>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</si>
  <si>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</si>
  <si>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</si>
  <si>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</si>
  <si>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</si>
  <si>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</si>
  <si>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</si>
  <si>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</si>
  <si>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</si>
  <si>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</si>
  <si>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</si>
  <si>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</si>
  <si>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</si>
  <si>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</si>
  <si>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</si>
  <si>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</si>
  <si>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</si>
  <si>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</si>
  <si>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</si>
  <si>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</si>
  <si>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</si>
  <si>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</si>
  <si>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</si>
  <si>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</si>
  <si>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</si>
  <si>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</si>
  <si>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</si>
  <si>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</si>
  <si>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</si>
  <si>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</si>
  <si>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</si>
  <si>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</si>
  <si>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</si>
  <si>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</si>
  <si>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</si>
  <si>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</si>
  <si>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</si>
  <si>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</si>
  <si>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</si>
  <si>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</si>
  <si>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</si>
  <si>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</si>
  <si>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</si>
  <si>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</si>
  <si>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</si>
  <si>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</si>
  <si>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</si>
  <si>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</si>
  <si>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</si>
  <si>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</si>
  <si>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</si>
  <si>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</si>
  <si>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</si>
  <si>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</si>
  <si>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</si>
  <si>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</si>
  <si>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</si>
  <si>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</si>
  <si>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</si>
  <si>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</si>
  <si>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</si>
  <si>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</si>
  <si>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</si>
  <si>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</si>
  <si>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</si>
  <si>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</si>
  <si>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</si>
  <si>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</si>
  <si>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</si>
  <si>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</si>
  <si>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</si>
  <si>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</si>
  <si>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</si>
  <si>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</si>
  <si>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</si>
  <si>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</si>
  <si>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</si>
  <si>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</si>
  <si>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</si>
  <si>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</si>
  <si>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</si>
  <si>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</si>
  <si>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</si>
  <si>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</si>
  <si>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</si>
  <si>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</si>
  <si>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</si>
  <si>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</si>
  <si>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</si>
  <si>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</si>
  <si>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</si>
  <si>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</si>
  <si>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</si>
  <si>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</si>
  <si>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</si>
  <si>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</si>
  <si>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</si>
  <si>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</si>
  <si>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</si>
  <si>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</si>
  <si>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</si>
  <si>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</si>
  <si>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</si>
  <si>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</si>
  <si>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</si>
  <si>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</si>
  <si>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</si>
  <si>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</si>
  <si>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</si>
  <si>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</si>
  <si>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</si>
  <si>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</si>
  <si>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</si>
  <si>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</si>
  <si>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</si>
  <si>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</si>
  <si>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</si>
  <si>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</si>
  <si>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</si>
  <si>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</si>
  <si>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</si>
  <si>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</si>
  <si>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</si>
  <si>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</si>
  <si>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</si>
  <si>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</si>
  <si>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</si>
  <si>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</si>
  <si>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</si>
  <si>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</si>
  <si>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</si>
  <si>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</si>
  <si>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</si>
  <si>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</si>
  <si>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</si>
  <si>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</si>
  <si>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</si>
  <si>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</si>
  <si>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</si>
  <si>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</si>
  <si>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</si>
  <si>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</si>
  <si>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</si>
  <si>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</si>
  <si>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</si>
  <si>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</si>
  <si>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</si>
  <si>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</si>
  <si>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</si>
  <si>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</si>
  <si>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</si>
  <si>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</si>
  <si>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</si>
  <si>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</si>
  <si>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</si>
  <si>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</si>
  <si>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</si>
  <si>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</si>
  <si>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</si>
  <si>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</si>
  <si>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</si>
  <si>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</si>
  <si>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</si>
  <si>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</si>
  <si>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</si>
  <si>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</si>
  <si>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</si>
  <si>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</si>
  <si>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</si>
  <si>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</si>
  <si>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</si>
  <si>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</si>
  <si>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</si>
  <si>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</si>
  <si>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</si>
  <si>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</si>
  <si>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</si>
  <si>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</si>
  <si>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</si>
  <si>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</si>
  <si>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</si>
  <si>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</si>
  <si>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</si>
  <si>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</si>
  <si>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</si>
  <si>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</si>
  <si>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</si>
  <si>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</si>
  <si>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</si>
  <si>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</si>
  <si>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</si>
  <si>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</si>
  <si>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</si>
  <si>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</si>
  <si>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</si>
  <si>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</si>
  <si>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</si>
  <si>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</si>
  <si>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</si>
  <si>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</si>
  <si>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</si>
  <si>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</si>
  <si>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</si>
  <si>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</si>
  <si>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</si>
  <si>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</si>
  <si>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</si>
  <si>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</si>
  <si>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</si>
  <si>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</si>
  <si>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</si>
  <si>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</si>
  <si>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</si>
  <si>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</si>
  <si>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</si>
  <si>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</si>
  <si>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</si>
  <si>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</si>
  <si>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</si>
  <si>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</si>
  <si>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</si>
  <si>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</si>
  <si>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</si>
  <si>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</si>
  <si>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</si>
  <si>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</si>
  <si>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</si>
  <si>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</si>
  <si>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</si>
  <si>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</si>
  <si>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</si>
  <si>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</si>
  <si>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</si>
  <si>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</si>
  <si>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</si>
  <si>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</si>
  <si>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</si>
  <si>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</si>
  <si>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</si>
  <si>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</si>
  <si>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</si>
  <si>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</si>
  <si>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</si>
  <si>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</si>
  <si>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</si>
  <si>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</si>
  <si>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</si>
  <si>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</si>
  <si>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</si>
  <si>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</si>
  <si>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</si>
  <si>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</si>
  <si>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</si>
  <si>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</si>
  <si>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</si>
  <si>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</si>
  <si>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</si>
  <si>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</si>
  <si>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</si>
  <si>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</si>
  <si>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</si>
  <si>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</si>
  <si>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</si>
  <si>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</si>
  <si>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</si>
  <si>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</si>
  <si>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</si>
  <si>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</si>
  <si>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</si>
  <si>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</si>
  <si>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</si>
  <si>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</si>
  <si>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</si>
  <si>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</si>
  <si>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</si>
  <si>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</si>
  <si>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</si>
  <si>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</si>
  <si>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</si>
  <si>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</si>
  <si>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</si>
  <si>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</si>
  <si>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</si>
  <si>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</si>
  <si>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</si>
  <si>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</si>
  <si>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</si>
  <si>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</si>
  <si>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</si>
  <si>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</si>
  <si>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</si>
  <si>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</si>
  <si>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</si>
  <si>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</si>
  <si>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</si>
  <si>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</si>
  <si>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</si>
  <si>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</si>
  <si>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</si>
  <si>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</si>
  <si>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</si>
  <si>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</si>
  <si>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</si>
  <si>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</si>
  <si>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</si>
  <si>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</si>
  <si>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</si>
  <si>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</si>
  <si>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</si>
  <si>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</si>
  <si>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</si>
  <si>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</si>
  <si>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</si>
  <si>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</si>
  <si>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</si>
  <si>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</si>
  <si>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</si>
  <si>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</si>
  <si>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</si>
  <si>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</si>
  <si>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</si>
  <si>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</si>
  <si>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</si>
  <si>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</si>
  <si>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</si>
  <si>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</si>
  <si>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</si>
  <si>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</si>
  <si>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</si>
  <si>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</si>
  <si>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</si>
  <si>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</si>
  <si>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</si>
  <si>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</si>
  <si>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</si>
  <si>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</si>
  <si>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</si>
  <si>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</si>
  <si>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</si>
  <si>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</si>
  <si>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</si>
  <si>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</si>
  <si>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</si>
  <si>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</si>
  <si>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</si>
  <si>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</si>
  <si>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</si>
  <si>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</si>
  <si>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</si>
  <si>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</si>
  <si>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</si>
  <si>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</si>
  <si>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</si>
  <si>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</si>
  <si>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</si>
  <si>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</si>
  <si>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</si>
  <si>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</si>
  <si>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</si>
  <si>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</si>
  <si>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</si>
  <si>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</si>
  <si>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</si>
  <si>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</si>
  <si>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</si>
  <si>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</si>
  <si>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</si>
  <si>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</si>
  <si>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</si>
  <si>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</si>
  <si>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</si>
  <si>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</si>
  <si>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</si>
  <si>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</si>
  <si>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</si>
  <si>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</si>
  <si>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</si>
  <si>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</si>
  <si>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</si>
  <si>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</si>
  <si>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</si>
  <si>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</si>
  <si>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</si>
  <si>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</si>
  <si>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</si>
  <si>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</si>
  <si>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</si>
  <si>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</si>
  <si>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</si>
  <si>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</si>
  <si>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</si>
  <si>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</si>
  <si>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</si>
  <si>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</si>
  <si>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</si>
  <si>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</si>
  <si>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</si>
  <si>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</si>
  <si>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</si>
  <si>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</si>
  <si>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</si>
  <si>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</si>
  <si>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</si>
  <si>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</si>
  <si>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</si>
  <si>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</si>
  <si>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</si>
  <si>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</si>
  <si>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</si>
  <si>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</si>
  <si>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</si>
  <si>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</si>
  <si>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</si>
  <si>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</si>
  <si>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</si>
  <si>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</si>
  <si>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</si>
  <si>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</si>
  <si>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</si>
  <si>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</si>
  <si>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</si>
  <si>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</si>
  <si>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</si>
  <si>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</si>
  <si>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</si>
  <si>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</si>
  <si>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</si>
  <si>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</si>
  <si>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</si>
  <si>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</si>
  <si>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</si>
  <si>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</si>
  <si>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</si>
  <si>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</si>
  <si>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</si>
  <si>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</si>
  <si>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</si>
  <si>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</si>
  <si>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</si>
  <si>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</si>
  <si>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</si>
  <si>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</si>
  <si>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</si>
  <si>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</si>
  <si>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</si>
  <si>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</si>
  <si>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</si>
  <si>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</si>
  <si>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</si>
  <si>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</si>
  <si>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</si>
  <si>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</si>
  <si>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</si>
  <si>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</si>
  <si>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</si>
  <si>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</si>
  <si>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</si>
  <si>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</si>
  <si>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</si>
  <si>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</si>
  <si>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</si>
  <si>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</si>
  <si>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</si>
  <si>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</si>
  <si>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</si>
  <si>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</si>
  <si>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</si>
  <si>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</si>
  <si>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</si>
  <si>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</si>
  <si>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</si>
  <si>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</si>
  <si>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</si>
  <si>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</si>
  <si>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</si>
  <si>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</si>
  <si>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</si>
  <si>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</si>
  <si>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</si>
  <si>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</si>
  <si>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</si>
  <si>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</si>
  <si>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</si>
  <si>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</si>
  <si>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</si>
  <si>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</si>
  <si>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</si>
  <si>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</si>
  <si>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</si>
  <si>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</si>
  <si>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</si>
  <si>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</si>
  <si>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</si>
  <si>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</si>
  <si>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</si>
  <si>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</si>
  <si>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</si>
  <si>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</si>
  <si>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</si>
  <si>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</si>
  <si>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</si>
  <si>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</si>
  <si>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</si>
  <si>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</si>
  <si>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</si>
  <si>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</si>
  <si>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</si>
  <si>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</si>
  <si>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</si>
  <si>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</si>
  <si>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</si>
  <si>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</si>
  <si>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</si>
  <si>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</si>
  <si>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</si>
  <si>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</si>
  <si>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</si>
  <si>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</si>
  <si>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</si>
  <si>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</si>
  <si>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</si>
  <si>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</si>
  <si>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</si>
  <si>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</si>
  <si>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</si>
  <si>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</si>
  <si>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</si>
  <si>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</si>
  <si>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</si>
  <si>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</si>
  <si>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</si>
  <si>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</si>
  <si>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</si>
  <si>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</si>
  <si>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</si>
  <si>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</si>
  <si>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</si>
  <si>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</si>
  <si>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</si>
  <si>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</si>
  <si>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</si>
  <si>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</si>
  <si>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</si>
  <si>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</si>
  <si>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</si>
  <si>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</si>
  <si>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</si>
  <si>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</si>
  <si>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</si>
  <si>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</si>
  <si>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</si>
  <si>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</si>
  <si>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</si>
  <si>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</si>
  <si>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</si>
  <si>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</si>
  <si>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</si>
  <si>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</si>
  <si>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</si>
  <si>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</si>
  <si>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</si>
  <si>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</si>
  <si>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</si>
  <si>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</si>
  <si>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</si>
  <si>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</si>
  <si>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</si>
  <si>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</si>
  <si>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</si>
  <si>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</si>
  <si>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</si>
  <si>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</si>
  <si>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</si>
  <si>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</si>
  <si>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</si>
  <si>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</si>
  <si>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</si>
  <si>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</si>
  <si>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</si>
  <si>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</si>
  <si>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</si>
  <si>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</si>
  <si>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</si>
  <si>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</si>
  <si>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</si>
  <si>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</si>
  <si>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</si>
  <si>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</si>
  <si>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</si>
  <si>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</si>
  <si>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</si>
  <si>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</si>
  <si>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</si>
  <si>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</si>
  <si>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</si>
  <si>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</si>
  <si>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</si>
  <si>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</si>
  <si>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</si>
  <si>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</si>
  <si>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</si>
  <si>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</si>
  <si>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</si>
  <si>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</si>
  <si>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</si>
  <si>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</si>
  <si>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</si>
  <si>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</si>
  <si>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</si>
  <si>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</si>
  <si>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</si>
  <si>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</si>
  <si>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</si>
  <si>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</si>
  <si>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</si>
  <si>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</si>
  <si>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</si>
  <si>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</si>
  <si>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</si>
  <si>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</si>
  <si>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</si>
  <si>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</si>
  <si>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</si>
  <si>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</si>
  <si>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</si>
  <si>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</si>
  <si>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</si>
  <si>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</si>
  <si>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</si>
  <si>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</si>
  <si>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</si>
  <si>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</si>
  <si>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</si>
  <si>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</si>
  <si>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</si>
  <si>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</si>
  <si>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</si>
  <si>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</si>
  <si>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</si>
  <si>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</si>
  <si>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</si>
  <si>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</si>
  <si>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</si>
  <si>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</si>
  <si>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</si>
  <si>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</si>
  <si>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</si>
  <si>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</si>
  <si>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</si>
  <si>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</si>
  <si>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</si>
  <si>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</si>
  <si>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</si>
  <si>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</si>
  <si>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</si>
  <si>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</si>
  <si>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</si>
  <si>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</si>
  <si>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</si>
  <si>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</si>
  <si>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</si>
  <si>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</si>
  <si>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</si>
  <si>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</si>
  <si>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</si>
  <si>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</si>
  <si>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</si>
  <si>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</si>
  <si>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</si>
  <si>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</si>
  <si>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</si>
  <si>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</si>
  <si>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</si>
  <si>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</si>
  <si>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</si>
  <si>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</si>
  <si>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</si>
  <si>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</si>
  <si>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</si>
  <si>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</si>
  <si>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</si>
  <si>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</si>
  <si>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</si>
  <si>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</si>
  <si>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</si>
  <si>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</si>
  <si>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</si>
  <si>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</si>
  <si>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</si>
  <si>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</si>
  <si>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</si>
  <si>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</si>
  <si>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</si>
  <si>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</si>
  <si>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</si>
  <si>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</si>
  <si>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</si>
  <si>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</si>
  <si>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</si>
  <si>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</si>
  <si>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</si>
  <si>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</si>
  <si>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</si>
  <si>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</si>
  <si>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</si>
  <si>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</si>
  <si>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</si>
  <si>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</si>
  <si>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</si>
  <si>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</si>
  <si>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</si>
  <si>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</si>
  <si>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</si>
  <si>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</si>
  <si>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</si>
  <si>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</si>
  <si>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</si>
  <si>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</si>
  <si>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</si>
  <si>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</si>
  <si>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</si>
  <si>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</si>
  <si>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</si>
  <si>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</si>
  <si>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</si>
  <si>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</si>
  <si>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</si>
  <si>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</si>
  <si>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</si>
  <si>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</si>
  <si>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</si>
  <si>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</si>
  <si>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</si>
  <si>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</si>
  <si>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</si>
  <si>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</si>
  <si>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</si>
  <si>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</si>
  <si>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</si>
  <si>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</si>
  <si>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</si>
  <si>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</si>
  <si>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</si>
  <si>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</si>
  <si>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</si>
  <si>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</si>
  <si>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</si>
  <si>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</si>
  <si>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</si>
  <si>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</si>
  <si>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</si>
  <si>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</si>
  <si>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</si>
  <si>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</si>
  <si>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</si>
  <si>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</si>
  <si>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</si>
  <si>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</si>
  <si>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</si>
  <si>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</si>
  <si>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</si>
  <si>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</si>
  <si>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</si>
  <si>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</si>
  <si>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</si>
  <si>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</si>
  <si>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</si>
  <si>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</si>
  <si>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</si>
  <si>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</si>
  <si>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</si>
  <si>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</si>
  <si>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</si>
  <si>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</si>
  <si>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</si>
  <si>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</si>
  <si>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</si>
  <si>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</si>
  <si>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</si>
  <si>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</si>
  <si>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</si>
  <si>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</si>
  <si>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</si>
  <si>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</si>
  <si>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</si>
  <si>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</si>
  <si>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</si>
  <si>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</si>
  <si>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</si>
  <si>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</si>
  <si>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</si>
  <si>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</si>
  <si>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</si>
  <si>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</si>
  <si>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</si>
  <si>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</si>
  <si>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</si>
  <si>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</si>
  <si>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</si>
  <si>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</si>
  <si>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</si>
  <si>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</si>
  <si>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</si>
  <si>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</si>
  <si>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</si>
  <si>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</si>
  <si>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</si>
  <si>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</si>
  <si>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</si>
  <si>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</si>
  <si>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</si>
  <si>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</si>
  <si>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</si>
  <si>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</si>
  <si>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</si>
  <si>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</si>
  <si>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</si>
  <si>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</si>
  <si>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</si>
  <si>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</si>
  <si>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</si>
  <si>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</si>
  <si>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</si>
  <si>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</si>
  <si>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</si>
  <si>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</si>
  <si>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</si>
  <si>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</si>
  <si>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</si>
  <si>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</si>
  <si>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</si>
  <si>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</si>
  <si>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</si>
  <si>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</si>
  <si>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</si>
  <si>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</si>
  <si>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</si>
  <si>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</si>
  <si>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</si>
  <si>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</si>
  <si>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</si>
  <si>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</si>
  <si>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</si>
  <si>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</si>
  <si>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</si>
  <si>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</si>
  <si>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</si>
  <si>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</si>
  <si>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</si>
  <si>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</si>
  <si>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</si>
  <si>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</si>
  <si>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</si>
  <si>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</si>
  <si>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</si>
  <si>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</si>
  <si>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</si>
  <si>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</si>
  <si>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</si>
  <si>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</si>
  <si>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</si>
  <si>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</si>
  <si>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</si>
  <si>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</si>
  <si>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</si>
  <si>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</si>
  <si>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</si>
  <si>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</si>
  <si>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</si>
  <si>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</si>
  <si>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</si>
  <si>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</si>
  <si>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</si>
  <si>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</si>
  <si>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</si>
  <si>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</si>
  <si>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</si>
  <si>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</si>
  <si>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</si>
  <si>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</si>
  <si>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</si>
  <si>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</si>
  <si>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</si>
  <si>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</si>
  <si>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</si>
  <si>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</si>
  <si>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</si>
  <si>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</si>
  <si>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</si>
  <si>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</si>
  <si>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</si>
  <si>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</si>
  <si>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</si>
  <si>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</si>
  <si>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</si>
  <si>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</si>
  <si>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</si>
  <si>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</si>
  <si>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</si>
  <si>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</si>
  <si>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</si>
  <si>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</si>
  <si>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</si>
  <si>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</si>
  <si>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</si>
  <si>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</si>
  <si>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</si>
  <si>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</si>
  <si>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</si>
  <si>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</si>
  <si>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</si>
  <si>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</si>
  <si>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</si>
  <si>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</si>
  <si>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</si>
  <si>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</si>
  <si>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</si>
  <si>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</si>
  <si>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</si>
  <si>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</si>
  <si>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</si>
  <si>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</si>
  <si>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</si>
  <si>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</si>
  <si>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</si>
  <si>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</si>
  <si>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</si>
  <si>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</si>
  <si>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</si>
  <si>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</si>
  <si>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</si>
  <si>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</si>
  <si>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</si>
  <si>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</si>
  <si>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</si>
  <si>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</si>
  <si>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</si>
  <si>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</si>
  <si>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</si>
  <si>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</si>
  <si>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</si>
  <si>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</si>
  <si>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</si>
  <si>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</si>
  <si>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</si>
  <si>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</si>
  <si>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</si>
  <si>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</si>
  <si>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</si>
  <si>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</si>
  <si>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</si>
  <si>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</si>
  <si>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</si>
  <si>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</si>
  <si>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</si>
  <si>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</si>
  <si>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</si>
  <si>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</si>
  <si>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</si>
  <si>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</si>
  <si>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</si>
  <si>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</si>
  <si>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</si>
  <si>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</si>
  <si>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</si>
  <si>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</si>
  <si>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</si>
  <si>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</si>
  <si>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</si>
  <si>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</si>
  <si>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</si>
  <si>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</si>
  <si>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</si>
  <si>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</si>
  <si>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</si>
  <si>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</si>
  <si>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</si>
  <si>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</si>
  <si>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</si>
  <si>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</si>
  <si>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</si>
  <si>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</si>
  <si>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</si>
  <si>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</si>
  <si>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</si>
  <si>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</si>
  <si>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</si>
  <si>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</si>
  <si>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</si>
  <si>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</si>
  <si>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</si>
  <si>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</si>
  <si>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</si>
  <si>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</si>
  <si>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</si>
  <si>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</si>
  <si>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</si>
  <si>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</si>
  <si>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</si>
  <si>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</si>
  <si>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</si>
  <si>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</si>
  <si>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</si>
  <si>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</si>
  <si>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</si>
  <si>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</si>
  <si>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</si>
  <si>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</si>
  <si>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</si>
  <si>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</si>
  <si>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</si>
  <si>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</si>
  <si>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</si>
  <si>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</si>
  <si>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</si>
  <si>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</si>
  <si>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</si>
  <si>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</si>
  <si>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</si>
  <si>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</si>
  <si>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</si>
  <si>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</si>
  <si>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</si>
  <si>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</si>
  <si>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</si>
  <si>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</si>
  <si>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</si>
  <si>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</si>
  <si>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</si>
  <si>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</si>
  <si>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</si>
  <si>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</si>
  <si>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</si>
  <si>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</si>
  <si>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</si>
  <si>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</si>
  <si>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</si>
  <si>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</si>
  <si>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</si>
  <si>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</si>
  <si>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</si>
  <si>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</si>
  <si>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</si>
  <si>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</si>
  <si>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</si>
  <si>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</si>
  <si>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</si>
  <si>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</si>
  <si>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</si>
  <si>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</si>
  <si>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</si>
  <si>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</si>
  <si>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</si>
  <si>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</si>
  <si>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</si>
  <si>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</si>
  <si>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</si>
  <si>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</si>
  <si>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</si>
  <si>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</si>
  <si>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</si>
  <si>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</si>
  <si>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</si>
  <si>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</si>
  <si>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</si>
  <si>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</si>
  <si>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</si>
  <si>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</si>
  <si>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</si>
  <si>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</si>
  <si>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</si>
  <si>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</si>
  <si>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</si>
  <si>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</si>
  <si>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</si>
  <si>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</si>
  <si>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</si>
  <si>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</si>
  <si>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</si>
  <si>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</si>
  <si>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</si>
  <si>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</si>
  <si>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</si>
  <si>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</si>
  <si>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</si>
  <si>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</si>
  <si>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</si>
  <si>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</si>
  <si>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</si>
  <si>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</si>
  <si>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</si>
  <si>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</si>
  <si>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</si>
  <si>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</si>
  <si>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</si>
  <si>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</si>
  <si>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</si>
  <si>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</si>
  <si>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</si>
  <si>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</si>
  <si>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</si>
  <si>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</si>
  <si>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</si>
  <si>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</si>
  <si>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</si>
  <si>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</si>
  <si>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</si>
  <si>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</si>
  <si>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</si>
  <si>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</si>
  <si>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</si>
  <si>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</si>
  <si>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</si>
  <si>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</si>
  <si>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</si>
  <si>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</si>
  <si>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</si>
  <si>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</si>
  <si>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</si>
  <si>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</si>
  <si>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</si>
  <si>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</si>
  <si>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</si>
  <si>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</si>
  <si>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</si>
  <si>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</si>
  <si>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</si>
  <si>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</si>
  <si>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</si>
  <si>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</si>
  <si>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</si>
  <si>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</si>
  <si>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</si>
  <si>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</si>
  <si>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</si>
  <si>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</si>
  <si>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</si>
  <si>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</si>
  <si>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</si>
  <si>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</si>
  <si>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</si>
  <si>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</si>
  <si>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</si>
  <si>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</si>
  <si>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</si>
  <si>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</si>
  <si>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</si>
  <si>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</si>
  <si>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</si>
  <si>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</si>
  <si>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</si>
  <si>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</si>
  <si>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</si>
  <si>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</si>
  <si>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</si>
  <si>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</si>
  <si>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</si>
  <si>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</si>
  <si>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</si>
  <si>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</si>
  <si>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</si>
  <si>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</si>
  <si>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</si>
  <si>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</si>
  <si>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</si>
  <si>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</si>
  <si>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</si>
  <si>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</si>
  <si>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</si>
  <si>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</si>
  <si>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</si>
  <si>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</si>
  <si>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</si>
  <si>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</si>
  <si>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</si>
  <si>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</si>
  <si>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</si>
  <si>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</si>
  <si>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</si>
  <si>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</si>
  <si>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</si>
  <si>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</si>
  <si>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</si>
  <si>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</si>
  <si>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</si>
  <si>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</si>
  <si>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</si>
  <si>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</si>
  <si>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</si>
  <si>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</si>
  <si>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</si>
  <si>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</si>
  <si>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</si>
  <si>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</si>
  <si>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</si>
  <si>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</si>
  <si>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</si>
  <si>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</si>
  <si>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</si>
  <si>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</si>
  <si>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</si>
  <si>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</si>
  <si>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</si>
  <si>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</si>
  <si>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</si>
  <si>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</si>
  <si>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</si>
  <si>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</si>
  <si>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</si>
  <si>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</si>
  <si>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</si>
  <si>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</si>
  <si>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</si>
  <si>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</si>
  <si>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</si>
  <si>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</si>
  <si>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</si>
  <si>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</si>
  <si>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</si>
  <si>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</si>
  <si>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</si>
  <si>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</si>
  <si>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</si>
  <si>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</si>
  <si>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</si>
  <si>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</si>
  <si>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</si>
  <si>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</si>
  <si>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</si>
  <si>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</si>
  <si>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</si>
  <si>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</si>
  <si>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</si>
  <si>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</si>
  <si>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</si>
  <si>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</si>
  <si>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</si>
  <si>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</si>
  <si>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</si>
  <si>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</si>
  <si>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</si>
  <si>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</si>
  <si>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</si>
  <si>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</si>
  <si>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</si>
  <si>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</si>
  <si>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</si>
  <si>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</si>
  <si>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</si>
  <si>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</si>
  <si>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</si>
  <si>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</si>
  <si>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</si>
  <si>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</si>
  <si>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</si>
  <si>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</si>
  <si>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</si>
  <si>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</si>
  <si>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</si>
  <si>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</si>
  <si>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</si>
  <si>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</si>
  <si>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</si>
  <si>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</si>
  <si>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</si>
  <si>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</si>
  <si>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</si>
  <si>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</si>
  <si>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</si>
  <si>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</si>
  <si>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</si>
  <si>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</si>
  <si>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</si>
  <si>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</si>
  <si>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</si>
  <si>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</si>
  <si>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</si>
  <si>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</si>
  <si>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</si>
  <si>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</si>
  <si>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</si>
  <si>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</si>
  <si>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</si>
  <si>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</si>
  <si>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</si>
  <si>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</si>
  <si>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</si>
  <si>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</si>
  <si>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</si>
  <si>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</si>
  <si>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</si>
  <si>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</si>
  <si>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</si>
  <si>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</si>
  <si>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</si>
  <si>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</si>
  <si>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</si>
  <si>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</si>
  <si>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</si>
  <si>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</si>
  <si>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</si>
  <si>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</si>
  <si>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</si>
  <si>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</si>
  <si>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</si>
  <si>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</si>
  <si>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</si>
  <si>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</si>
  <si>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</si>
  <si>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</si>
  <si>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</si>
  <si>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</si>
  <si>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</si>
  <si>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</si>
  <si>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</si>
  <si>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</si>
  <si>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</si>
  <si>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</si>
  <si>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</si>
  <si>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</si>
  <si>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</si>
  <si>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</si>
  <si>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</si>
  <si>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</si>
  <si>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</si>
  <si>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</si>
  <si>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</si>
  <si>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</si>
  <si>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</si>
  <si>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</si>
  <si>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</si>
  <si>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</si>
  <si>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</si>
  <si>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</si>
  <si>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</si>
  <si>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</si>
  <si>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</si>
  <si>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</si>
  <si>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</si>
  <si>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</si>
  <si>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</si>
  <si>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</si>
  <si>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</si>
  <si>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</si>
  <si>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</si>
  <si>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</si>
  <si>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</si>
  <si>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</si>
  <si>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</si>
  <si>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</si>
  <si>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</si>
  <si>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</si>
  <si>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</si>
  <si>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</si>
  <si>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</si>
  <si>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</si>
  <si>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</si>
  <si>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</si>
  <si>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</si>
  <si>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</si>
  <si>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</si>
  <si>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</si>
  <si>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</si>
  <si>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</si>
  <si>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</si>
  <si>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</si>
  <si>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</si>
  <si>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</si>
  <si>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</si>
  <si>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</si>
  <si>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</si>
  <si>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</si>
  <si>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</si>
  <si>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</si>
  <si>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</si>
  <si>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</si>
  <si>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</si>
  <si>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</si>
  <si>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</si>
  <si>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</si>
  <si>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</si>
  <si>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</si>
  <si>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</si>
  <si>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</si>
  <si>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</si>
  <si>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</si>
  <si>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</si>
  <si>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</si>
  <si>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</si>
  <si>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</si>
  <si>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</si>
  <si>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</si>
  <si>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</si>
  <si>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</si>
  <si>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</si>
  <si>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</si>
  <si>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</si>
  <si>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</si>
  <si>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</si>
  <si>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</si>
  <si>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</si>
  <si>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</si>
  <si>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</si>
  <si>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</si>
  <si>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</si>
  <si>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</si>
  <si>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</si>
  <si>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</si>
  <si>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</si>
  <si>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</si>
  <si>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</si>
  <si>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</si>
  <si>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</si>
  <si>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</si>
  <si>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</si>
  <si>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</si>
  <si>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</si>
  <si>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</si>
  <si>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</si>
  <si>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</si>
  <si>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</si>
  <si>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</si>
  <si>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</si>
  <si>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</si>
  <si>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</si>
  <si>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</si>
  <si>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</si>
  <si>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</si>
  <si>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</si>
  <si>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</si>
  <si>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</si>
  <si>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</si>
  <si>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</si>
  <si>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</si>
  <si>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</si>
  <si>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</si>
  <si>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</si>
  <si>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</si>
  <si>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</si>
  <si>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</si>
  <si>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</si>
  <si>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</si>
  <si>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</si>
  <si>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</si>
  <si>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</si>
  <si>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</si>
  <si>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</si>
  <si>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</si>
  <si>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</si>
  <si>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</si>
  <si>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</si>
  <si>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</si>
  <si>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</si>
  <si>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</si>
  <si>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</si>
  <si>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</si>
  <si>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</si>
  <si>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</si>
  <si>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</si>
  <si>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</si>
  <si>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</si>
  <si>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</si>
  <si>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</si>
  <si>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</si>
  <si>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</si>
  <si>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</si>
  <si>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</si>
  <si>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</si>
  <si>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</si>
  <si>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</si>
  <si>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</si>
  <si>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</si>
  <si>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</si>
  <si>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</si>
  <si>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</si>
  <si>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</si>
  <si>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</si>
  <si>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</si>
  <si>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</si>
  <si>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</si>
  <si>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</si>
  <si>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</si>
  <si>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</si>
  <si>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</si>
  <si>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</si>
  <si>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</si>
  <si>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</si>
  <si>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</si>
  <si>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</si>
  <si>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</si>
  <si>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</si>
  <si>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</si>
  <si>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</si>
  <si>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</si>
  <si>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</si>
  <si>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</si>
  <si>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</si>
  <si>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</si>
  <si>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</si>
  <si>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</si>
  <si>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</si>
  <si>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</si>
  <si>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</si>
  <si>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</si>
  <si>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</si>
  <si>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</si>
  <si>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</si>
  <si>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</si>
  <si>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</si>
  <si>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</si>
  <si>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</si>
  <si>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</si>
  <si>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</si>
  <si>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</si>
  <si>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</si>
  <si>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</si>
  <si>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</si>
  <si>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</si>
  <si>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</si>
  <si>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</si>
  <si>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</si>
  <si>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</si>
  <si>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</si>
  <si>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</si>
  <si>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</si>
  <si>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</si>
  <si>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</si>
  <si>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</si>
  <si>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</si>
  <si>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</si>
  <si>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</si>
  <si>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</si>
  <si>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</si>
  <si>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</si>
  <si>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</si>
  <si>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</si>
  <si>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</si>
  <si>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</si>
  <si>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</si>
  <si>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</si>
  <si>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</si>
  <si>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</si>
  <si>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</si>
  <si>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</si>
  <si>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</si>
  <si>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</si>
  <si>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</si>
  <si>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</si>
  <si>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</si>
  <si>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</si>
  <si>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</si>
  <si>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</si>
  <si>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</si>
  <si>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</si>
  <si>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</si>
  <si>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</si>
  <si>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</si>
  <si>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</si>
  <si>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</si>
  <si>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</si>
  <si>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</si>
  <si>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</si>
  <si>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</si>
  <si>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</si>
  <si>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</si>
  <si>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</si>
  <si>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</si>
  <si>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</si>
  <si>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</si>
  <si>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</si>
  <si>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</si>
  <si>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</si>
  <si>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</si>
  <si>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</si>
  <si>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</si>
  <si>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</si>
  <si>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</si>
  <si>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</si>
  <si>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</si>
  <si>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</si>
  <si>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</si>
  <si>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</si>
  <si>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</si>
  <si>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</si>
  <si>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</si>
  <si>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</si>
  <si>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</si>
  <si>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</si>
  <si>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</si>
  <si>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</si>
  <si>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</si>
  <si>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</si>
  <si>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</si>
  <si>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</si>
  <si>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</si>
  <si>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</si>
  <si>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</si>
  <si>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</si>
  <si>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</si>
  <si>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</si>
  <si>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</si>
  <si>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</si>
  <si>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</si>
  <si>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</si>
  <si>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</si>
  <si>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</si>
  <si>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</si>
  <si>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</si>
  <si>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</si>
  <si>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</si>
  <si>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</si>
  <si>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</si>
  <si>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</si>
  <si>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</si>
  <si>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</si>
  <si>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</si>
  <si>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</si>
  <si>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</si>
  <si>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</si>
  <si>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</si>
  <si>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</si>
  <si>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</si>
  <si>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</si>
  <si>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</si>
  <si>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</si>
  <si>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</si>
  <si>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</si>
  <si>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</si>
  <si>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</si>
  <si>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</si>
  <si>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</si>
  <si>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</si>
  <si>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</si>
  <si>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</si>
  <si>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</si>
  <si>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</si>
  <si>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</si>
  <si>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</si>
  <si>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</si>
  <si>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</si>
  <si>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</si>
  <si>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</si>
  <si>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</si>
  <si>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</si>
  <si>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</si>
  <si>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</si>
  <si>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</si>
  <si>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</si>
  <si>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</si>
  <si>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</si>
  <si>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</si>
  <si>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</si>
  <si>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</si>
  <si>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</si>
  <si>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</si>
  <si>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</si>
  <si>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</si>
  <si>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</si>
  <si>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</si>
  <si>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</si>
  <si>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</si>
  <si>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</si>
  <si>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</si>
  <si>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</si>
  <si>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</si>
  <si>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</si>
  <si>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</si>
  <si>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</si>
  <si>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</si>
  <si>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</si>
  <si>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</si>
  <si>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</si>
  <si>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</si>
  <si>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</si>
  <si>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</si>
  <si>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</si>
  <si>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</si>
  <si>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</si>
  <si>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</si>
  <si>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</si>
  <si>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</si>
  <si>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</si>
  <si>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</si>
  <si>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</si>
  <si>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</si>
  <si>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</si>
  <si>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</si>
  <si>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</si>
  <si>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</si>
  <si>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</si>
  <si>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</si>
  <si>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</si>
  <si>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</si>
  <si>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</si>
  <si>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</si>
  <si>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</si>
  <si>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</si>
  <si>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</si>
  <si>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</si>
  <si>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</si>
  <si>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</si>
  <si>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</si>
  <si>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</si>
  <si>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</si>
  <si>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</si>
  <si>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</si>
  <si>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</si>
  <si>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</si>
  <si>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</si>
  <si>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</si>
  <si>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</si>
  <si>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</si>
  <si>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</si>
  <si>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</si>
  <si>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</si>
  <si>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</si>
  <si>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</si>
  <si>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</si>
  <si>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</si>
  <si>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</si>
  <si>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</si>
  <si>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</si>
  <si>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</si>
  <si>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</si>
  <si>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</si>
  <si>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</si>
  <si>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</si>
  <si>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</si>
  <si>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</si>
  <si>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</si>
  <si>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</si>
  <si>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</si>
  <si>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</si>
  <si>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</si>
  <si>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</si>
  <si>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</si>
  <si>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</si>
  <si>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</si>
  <si>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</si>
  <si>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</si>
  <si>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</si>
  <si>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</si>
  <si>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</si>
  <si>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</si>
  <si>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</si>
  <si>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</si>
  <si>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</si>
  <si>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</si>
  <si>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</si>
  <si>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</si>
  <si>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</si>
  <si>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</si>
  <si>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</si>
  <si>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</si>
  <si>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</si>
  <si>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</si>
  <si>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</si>
  <si>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</si>
  <si>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</si>
  <si>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</si>
  <si>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</si>
  <si>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</si>
  <si>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</si>
  <si>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</si>
  <si>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</si>
  <si>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</si>
  <si>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</si>
  <si>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</si>
  <si>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</si>
  <si>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</si>
  <si>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</si>
  <si>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</si>
  <si>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</si>
  <si>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</si>
  <si>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</si>
  <si>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</si>
  <si>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</si>
  <si>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</si>
  <si>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</si>
  <si>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</si>
  <si>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</si>
  <si>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</si>
  <si>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</si>
  <si>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</si>
  <si>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</si>
  <si>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</si>
  <si>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</si>
  <si>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</si>
  <si>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</si>
  <si>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</si>
  <si>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</si>
  <si>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</si>
  <si>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</si>
  <si>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</si>
  <si>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</si>
  <si>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</si>
  <si>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</si>
  <si>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</si>
  <si>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</si>
  <si>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</si>
  <si>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</si>
  <si>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</si>
  <si>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</si>
  <si>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</si>
  <si>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</si>
  <si>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</si>
  <si>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</si>
  <si>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</si>
  <si>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</si>
  <si>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</si>
  <si>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</si>
  <si>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</si>
  <si>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</si>
  <si>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</si>
  <si>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</si>
  <si>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</si>
  <si>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</si>
  <si>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</si>
  <si>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</si>
  <si>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</si>
  <si>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</si>
  <si>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</si>
  <si>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</si>
  <si>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</si>
  <si>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</si>
  <si>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</si>
  <si>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</si>
  <si>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</si>
  <si>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</si>
  <si>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</si>
  <si>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</si>
  <si>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</si>
  <si>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</si>
  <si>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</si>
  <si>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</si>
  <si>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</si>
  <si>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</si>
  <si>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</si>
  <si>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</si>
  <si>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</si>
  <si>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</si>
  <si>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</si>
  <si>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</si>
  <si>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</si>
  <si>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</si>
  <si>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</si>
  <si>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</si>
  <si>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</si>
  <si>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</si>
  <si>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</si>
  <si>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</si>
  <si>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</si>
  <si>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</si>
  <si>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</si>
  <si>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</si>
  <si>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</si>
  <si>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</si>
  <si>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</si>
  <si>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</si>
  <si>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</si>
  <si>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</si>
  <si>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</si>
  <si>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</si>
  <si>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</si>
  <si>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</si>
  <si>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</si>
  <si>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</si>
  <si>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</si>
  <si>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</si>
  <si>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</si>
  <si>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</si>
  <si>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</si>
  <si>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</si>
  <si>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</si>
  <si>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</si>
  <si>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</si>
  <si>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</si>
  <si>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</si>
  <si>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</si>
  <si>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</si>
  <si>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</si>
  <si>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</si>
  <si>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</si>
  <si>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</si>
  <si>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</si>
  <si>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</si>
  <si>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</si>
  <si>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</si>
  <si>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</si>
  <si>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</si>
  <si>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</si>
  <si>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</si>
  <si>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</si>
  <si>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</si>
  <si>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</si>
  <si>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</si>
  <si>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</si>
  <si>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</si>
  <si>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</si>
  <si>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</si>
  <si>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</si>
  <si>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</si>
  <si>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</si>
  <si>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</si>
  <si>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</si>
  <si>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</si>
  <si>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</si>
  <si>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</si>
  <si>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</si>
  <si>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</si>
  <si>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</si>
  <si>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</si>
  <si>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</si>
  <si>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</si>
  <si>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</si>
  <si>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</si>
  <si>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</si>
  <si>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</si>
  <si>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</si>
  <si>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</si>
  <si>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</si>
  <si>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</si>
  <si>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</si>
  <si>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</si>
  <si>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</si>
  <si>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</si>
  <si>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</si>
  <si>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</si>
  <si>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</si>
  <si>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</si>
  <si>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</si>
  <si>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</si>
  <si>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</si>
  <si>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</si>
  <si>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</si>
  <si>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</si>
  <si>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</si>
  <si>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</si>
  <si>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</si>
  <si>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</si>
  <si>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</si>
  <si>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</si>
  <si>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</si>
  <si>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</si>
  <si>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</si>
  <si>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</si>
  <si>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</si>
  <si>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</si>
  <si>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</si>
  <si>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</si>
  <si>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</si>
  <si>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</si>
  <si>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</si>
  <si>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</si>
  <si>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</si>
  <si>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</si>
  <si>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</si>
  <si>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</si>
  <si>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</si>
  <si>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</si>
  <si>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</si>
  <si>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</si>
  <si>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</si>
  <si>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</si>
  <si>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</si>
  <si>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</si>
  <si>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</si>
  <si>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</si>
  <si>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</si>
  <si>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</si>
  <si>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</si>
  <si>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</si>
  <si>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</si>
  <si>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</si>
  <si>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</si>
  <si>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</si>
  <si>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</si>
  <si>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</si>
  <si>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</si>
  <si>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</si>
  <si>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</si>
  <si>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</si>
  <si>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</si>
  <si>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</si>
  <si>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</si>
  <si>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</si>
  <si>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</si>
  <si>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</si>
  <si>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</si>
  <si>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</si>
  <si>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</si>
  <si>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</si>
  <si>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</si>
  <si>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</si>
  <si>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</si>
  <si>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</si>
  <si>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</si>
  <si>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</si>
  <si>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</si>
  <si>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</si>
  <si>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</si>
  <si>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</si>
  <si>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</si>
  <si>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</si>
  <si>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</si>
  <si>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</si>
  <si>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</si>
  <si>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</si>
  <si>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</si>
  <si>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</si>
  <si>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</si>
  <si>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</si>
  <si>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</si>
  <si>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</si>
  <si>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</si>
  <si>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</si>
  <si>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</si>
  <si>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</si>
  <si>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</si>
  <si>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</si>
  <si>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</si>
  <si>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</si>
  <si>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</si>
  <si>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</si>
  <si>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</si>
  <si>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</si>
  <si>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</si>
  <si>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</si>
  <si>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</si>
  <si>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</si>
  <si>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</si>
  <si>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</si>
  <si>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</si>
  <si>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</si>
  <si>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</si>
  <si>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</si>
  <si>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</si>
  <si>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</si>
  <si>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</si>
  <si>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</si>
  <si>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</si>
  <si>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</si>
  <si>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</si>
  <si>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</si>
  <si>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</si>
  <si>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</si>
  <si>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</si>
  <si>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</si>
  <si>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</si>
  <si>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</si>
  <si>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</si>
  <si>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</si>
  <si>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</si>
  <si>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</si>
  <si>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</si>
  <si>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</si>
  <si>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</si>
  <si>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</si>
  <si>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</si>
  <si>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</si>
  <si>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</si>
  <si>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</si>
  <si>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</si>
  <si>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</si>
  <si>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</si>
  <si>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</si>
  <si>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</si>
  <si>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</si>
  <si>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</si>
  <si>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</si>
  <si>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</si>
  <si>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</si>
  <si>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</si>
  <si>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</si>
  <si>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</si>
  <si>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</si>
  <si>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</si>
  <si>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</si>
  <si>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</si>
  <si>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</si>
  <si>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</si>
  <si>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</si>
  <si>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</si>
  <si>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</si>
  <si>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</si>
  <si>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</si>
  <si>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</si>
  <si>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</si>
  <si>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</si>
  <si>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</si>
  <si>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</si>
  <si>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</si>
  <si>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</si>
  <si>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</si>
  <si>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</si>
  <si>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</si>
  <si>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</si>
  <si>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</si>
  <si>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</si>
  <si>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</si>
  <si>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</si>
  <si>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</si>
  <si>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</si>
  <si>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</si>
  <si>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</si>
  <si>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</si>
  <si>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</si>
  <si>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</si>
  <si>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</si>
  <si>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</si>
  <si>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</si>
  <si>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</si>
  <si>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</si>
  <si>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</si>
  <si>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</si>
  <si>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</si>
  <si>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</si>
  <si>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</si>
  <si>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</si>
  <si>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</si>
  <si>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</si>
  <si>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</si>
  <si>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</si>
  <si>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</si>
  <si>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</si>
  <si>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</si>
  <si>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</si>
  <si>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</si>
  <si>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</si>
  <si>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</si>
  <si>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</si>
  <si>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</si>
  <si>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</si>
  <si>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</si>
  <si>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</si>
  <si>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</si>
  <si>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</si>
  <si>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</si>
  <si>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</si>
  <si>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</si>
  <si>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</si>
  <si>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</si>
  <si>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</si>
  <si>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</si>
  <si>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</si>
  <si>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</si>
  <si>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</si>
  <si>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</si>
  <si>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</si>
  <si>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</si>
  <si>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</si>
  <si>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</si>
  <si>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</si>
  <si>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</si>
  <si>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</si>
  <si>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</si>
  <si>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</si>
  <si>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</si>
  <si>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</si>
  <si>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</si>
  <si>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</si>
  <si>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</si>
  <si>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</si>
  <si>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</si>
  <si>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</si>
  <si>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</si>
  <si>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</si>
  <si>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</si>
  <si>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</si>
  <si>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</si>
  <si>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</si>
  <si>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</si>
  <si>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</si>
  <si>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</si>
  <si>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</si>
  <si>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</si>
  <si>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</si>
  <si>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</si>
  <si>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</si>
  <si>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</si>
  <si>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</si>
  <si>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</si>
  <si>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</si>
  <si>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</si>
  <si>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</si>
  <si>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</si>
  <si>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</si>
  <si>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</si>
  <si>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</si>
  <si>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</si>
  <si>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</si>
  <si>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</si>
  <si>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</si>
  <si>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</si>
  <si>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</si>
  <si>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</si>
  <si>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</si>
  <si>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</si>
  <si>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</si>
  <si>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</si>
  <si>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</si>
  <si>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</si>
  <si>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</si>
  <si>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</si>
  <si>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</si>
  <si>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</si>
  <si>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</si>
  <si>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</si>
  <si>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</si>
  <si>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</si>
  <si>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</si>
  <si>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</si>
  <si>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</si>
  <si>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</si>
  <si>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</si>
  <si>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</si>
  <si>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</si>
  <si>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</si>
  <si>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</si>
  <si>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</si>
  <si>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</si>
  <si>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</si>
  <si>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</si>
  <si>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</si>
  <si>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</si>
  <si>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</si>
  <si>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</si>
  <si>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</si>
  <si>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</si>
  <si>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</si>
  <si>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</si>
  <si>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</si>
  <si>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</si>
  <si>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</si>
  <si>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</si>
  <si>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</si>
  <si>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</si>
  <si>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</si>
  <si>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</si>
  <si>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</si>
  <si>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</si>
  <si>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</si>
  <si>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</si>
  <si>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</si>
  <si>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</si>
  <si>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</si>
  <si>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</si>
  <si>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</si>
  <si>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</si>
  <si>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</si>
  <si>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</si>
  <si>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</si>
  <si>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</si>
  <si>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</si>
  <si>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</si>
  <si>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</si>
  <si>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</si>
  <si>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</si>
  <si>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</si>
  <si>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</si>
  <si>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</si>
  <si>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</si>
  <si>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</si>
  <si>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</si>
  <si>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</si>
  <si>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</si>
  <si>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</si>
  <si>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</si>
  <si>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</si>
  <si>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</si>
  <si>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</si>
  <si>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</si>
  <si>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</si>
  <si>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</si>
  <si>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</si>
  <si>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</si>
  <si>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</si>
  <si>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</si>
  <si>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</si>
  <si>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</si>
  <si>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</si>
  <si>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</si>
  <si>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</si>
  <si>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</si>
  <si>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</si>
  <si>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</si>
  <si>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</si>
  <si>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</si>
  <si>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</si>
  <si>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</si>
  <si>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</si>
  <si>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</si>
  <si>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</si>
  <si>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</si>
  <si>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</si>
  <si>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</si>
  <si>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</si>
  <si>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</si>
  <si>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</si>
  <si>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</si>
  <si>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</si>
  <si>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</si>
  <si>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</si>
  <si>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</si>
  <si>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</si>
  <si>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</si>
  <si>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</si>
  <si>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</si>
  <si>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</si>
  <si>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</si>
  <si>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</si>
  <si>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</si>
  <si>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</si>
  <si>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</si>
  <si>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</si>
  <si>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</si>
  <si>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</si>
  <si>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</si>
  <si>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</si>
  <si>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</si>
  <si>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</si>
  <si>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</si>
  <si>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</si>
  <si>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</si>
  <si>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</si>
  <si>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</si>
  <si>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</si>
  <si>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</si>
  <si>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</si>
  <si>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</si>
  <si>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</si>
  <si>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</si>
  <si>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</si>
  <si>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</si>
  <si>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</si>
  <si>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</si>
  <si>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</si>
  <si>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</si>
  <si>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</si>
  <si>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</si>
  <si>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</si>
  <si>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</si>
  <si>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</si>
  <si>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</si>
  <si>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</si>
  <si>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</si>
  <si>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</si>
  <si>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</si>
  <si>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</si>
  <si>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</si>
  <si>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</si>
  <si>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</si>
  <si>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</si>
  <si>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</si>
  <si>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</si>
  <si>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</si>
  <si>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</si>
  <si>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</si>
  <si>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</si>
  <si>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</si>
  <si>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</si>
  <si>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</si>
  <si>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</si>
  <si>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</si>
  <si>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</si>
  <si>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</si>
  <si>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</si>
  <si>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</si>
  <si>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</si>
  <si>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</si>
  <si>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</si>
  <si>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</si>
  <si>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</si>
  <si>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</si>
  <si>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</si>
  <si>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</si>
  <si>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</si>
  <si>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</si>
  <si>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</si>
  <si>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</si>
  <si>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</si>
  <si>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</si>
  <si>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</si>
  <si>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</si>
  <si>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</si>
  <si>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</si>
  <si>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</si>
  <si>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</si>
  <si>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</si>
  <si>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</si>
  <si>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</si>
  <si>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</si>
  <si>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</si>
  <si>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</si>
  <si>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</si>
  <si>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</si>
  <si>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</si>
  <si>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</si>
  <si>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</si>
  <si>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</si>
  <si>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</si>
  <si>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</si>
  <si>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</si>
  <si>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</si>
  <si>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</si>
  <si>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</si>
  <si>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</si>
  <si>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</si>
  <si>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</si>
  <si>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</si>
  <si>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</si>
  <si>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</si>
  <si>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</si>
  <si>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</si>
  <si>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</si>
  <si>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</si>
  <si>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</si>
  <si>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</si>
  <si>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</si>
  <si>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</si>
  <si>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</si>
  <si>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</si>
  <si>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</si>
  <si>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</si>
  <si>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</si>
  <si>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</si>
  <si>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</si>
  <si>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</si>
  <si>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</si>
  <si>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</si>
  <si>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</si>
  <si>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</si>
  <si>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</si>
  <si>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</si>
  <si>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</si>
  <si>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</si>
  <si>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</si>
  <si>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</si>
  <si>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</si>
  <si>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</si>
  <si>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</si>
  <si>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</si>
  <si>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</si>
  <si>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</si>
  <si>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</si>
  <si>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</si>
  <si>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</si>
  <si>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</si>
  <si>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</si>
  <si>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</si>
  <si>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</si>
  <si>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</si>
  <si>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</si>
  <si>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</si>
  <si>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</si>
  <si>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</si>
  <si>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</si>
  <si>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</si>
  <si>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</si>
  <si>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</si>
  <si>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</si>
  <si>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</si>
  <si>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</si>
  <si>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</si>
  <si>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</si>
  <si>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</si>
  <si>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</si>
  <si>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</si>
  <si>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</si>
  <si>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</si>
  <si>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</si>
  <si>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</si>
  <si>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</si>
  <si>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</si>
  <si>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</si>
  <si>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</si>
  <si>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</si>
  <si>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</si>
  <si>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</si>
  <si>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</si>
  <si>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</si>
  <si>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</si>
  <si>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</si>
  <si>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</si>
  <si>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</si>
  <si>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</si>
  <si>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</si>
  <si>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</si>
  <si>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</si>
  <si>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</si>
  <si>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</si>
  <si>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</si>
  <si>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</si>
  <si>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</si>
  <si>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</si>
  <si>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</si>
  <si>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</si>
  <si>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</si>
  <si>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</si>
  <si>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</si>
  <si>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</si>
  <si>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</si>
  <si>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</si>
  <si>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</si>
  <si>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</si>
  <si>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</si>
  <si>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</si>
  <si>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</si>
  <si>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</si>
  <si>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</si>
  <si>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</si>
  <si>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</si>
  <si>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</si>
  <si>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</si>
  <si>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</si>
  <si>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</si>
  <si>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</si>
  <si>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</si>
  <si>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</si>
  <si>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</si>
  <si>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</si>
  <si>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</si>
  <si>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</si>
  <si>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</si>
  <si>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</si>
  <si>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</si>
  <si>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</si>
  <si>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</si>
  <si>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</si>
  <si>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</si>
  <si>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</si>
  <si>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</si>
  <si>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</si>
  <si>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</si>
  <si>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</si>
  <si>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</si>
  <si>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</si>
  <si>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</si>
  <si>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</si>
  <si>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</si>
  <si>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</si>
  <si>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</si>
  <si>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</si>
  <si>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</si>
  <si>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</si>
  <si>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</si>
  <si>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</si>
  <si>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</si>
  <si>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</si>
  <si>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</si>
  <si>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</si>
  <si>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</si>
  <si>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</si>
  <si>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</si>
  <si>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</si>
  <si>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</si>
  <si>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</si>
  <si>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</si>
  <si>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</si>
  <si>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</si>
  <si>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</si>
  <si>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</si>
  <si>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</si>
  <si>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</si>
  <si>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</si>
  <si>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</si>
  <si>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</si>
  <si>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</si>
  <si>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</si>
  <si>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</si>
  <si>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</si>
  <si>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</si>
  <si>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</si>
  <si>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</si>
  <si>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</si>
  <si>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</si>
  <si>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</si>
  <si>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</si>
  <si>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</si>
  <si>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</si>
  <si>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</si>
  <si>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</si>
  <si>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</si>
  <si>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</si>
  <si>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</si>
  <si>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</si>
  <si>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</si>
  <si>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</si>
  <si>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</si>
  <si>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</si>
  <si>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</si>
  <si>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</si>
  <si>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</si>
  <si>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</si>
  <si>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</si>
  <si>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</si>
  <si>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</si>
  <si>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</si>
  <si>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</si>
  <si>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</si>
  <si>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</si>
  <si>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</si>
  <si>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</si>
  <si>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</si>
  <si>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</si>
  <si>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</si>
  <si>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</si>
  <si>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</si>
  <si>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</si>
  <si>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</si>
  <si>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</si>
  <si>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</si>
  <si>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</si>
  <si>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</si>
  <si>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</si>
  <si>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</si>
  <si>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</si>
  <si>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</si>
  <si>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</si>
  <si>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</si>
  <si>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</si>
  <si>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</si>
  <si>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</si>
  <si>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</si>
  <si>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</si>
  <si>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</si>
  <si>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</si>
  <si>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</si>
  <si>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</si>
  <si>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</si>
  <si>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</si>
  <si>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</si>
  <si>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</si>
  <si>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</si>
  <si>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</si>
  <si>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</si>
  <si>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</si>
  <si>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</si>
  <si>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</si>
  <si>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</si>
  <si>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</si>
  <si>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</si>
  <si>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</si>
  <si>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</si>
  <si>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</si>
  <si>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</si>
  <si>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</si>
  <si>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</si>
  <si>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</si>
  <si>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</si>
  <si>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</si>
  <si>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</si>
  <si>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</si>
  <si>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</si>
  <si>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</si>
  <si>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</si>
  <si>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</si>
  <si>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</si>
  <si>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</si>
  <si>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</si>
  <si>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</si>
  <si>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</si>
  <si>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</si>
  <si>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</si>
  <si>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</si>
  <si>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</si>
  <si>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</si>
  <si>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</si>
  <si>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</si>
  <si>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</si>
  <si>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</si>
  <si>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</si>
  <si>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</si>
  <si>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</si>
  <si>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</si>
  <si>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</si>
  <si>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</si>
  <si>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</si>
  <si>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</si>
  <si>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</si>
  <si>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</si>
  <si>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</si>
  <si>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</si>
  <si>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</si>
  <si>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</si>
  <si>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</si>
  <si>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</si>
  <si>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</si>
  <si>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</si>
  <si>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</si>
  <si>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</si>
  <si>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</si>
  <si>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</si>
  <si>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</si>
  <si>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</si>
  <si>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</si>
  <si>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</si>
  <si>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</si>
  <si>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</si>
  <si>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</si>
  <si>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</si>
  <si>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</si>
  <si>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</si>
  <si>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</si>
  <si>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</si>
  <si>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</si>
  <si>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</si>
  <si>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</si>
  <si>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</si>
  <si>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</si>
  <si>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</si>
  <si>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</si>
  <si>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</si>
  <si>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</si>
  <si>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</si>
  <si>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</si>
  <si>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</si>
  <si>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</si>
  <si>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</si>
  <si>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</si>
  <si>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</si>
  <si>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</si>
  <si>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</si>
  <si>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</si>
  <si>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</si>
  <si>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</si>
  <si>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</si>
  <si>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</si>
  <si>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</si>
  <si>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</si>
  <si>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</si>
  <si>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</si>
  <si>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</si>
  <si>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</si>
  <si>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</si>
  <si>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</si>
  <si>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</si>
  <si>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</si>
  <si>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</si>
  <si>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</si>
  <si>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</si>
  <si>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</si>
  <si>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</si>
  <si>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</si>
  <si>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</si>
  <si>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</si>
  <si>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</si>
  <si>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</si>
  <si>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</si>
  <si>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</si>
  <si>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</si>
  <si>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</si>
  <si>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</si>
  <si>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</si>
  <si>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</si>
  <si>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</si>
  <si>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</si>
  <si>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</si>
  <si>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</si>
  <si>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</si>
  <si>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</si>
  <si>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</si>
  <si>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</si>
  <si>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</si>
  <si>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</si>
  <si>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</si>
  <si>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</si>
  <si>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</si>
  <si>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</si>
  <si>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</si>
  <si>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</si>
  <si>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</si>
  <si>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</si>
  <si>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</si>
  <si>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</si>
  <si>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</si>
  <si>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</si>
  <si>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</si>
  <si>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</si>
  <si>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</si>
  <si>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</si>
  <si>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</si>
  <si>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</si>
  <si>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</si>
  <si>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</si>
  <si>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</si>
  <si>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</si>
  <si>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</si>
  <si>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</si>
  <si>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</si>
  <si>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</si>
  <si>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</si>
  <si>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</si>
  <si>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</si>
  <si>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</si>
  <si>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</si>
  <si>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</si>
  <si>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</si>
  <si>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</si>
  <si>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</si>
  <si>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</si>
  <si>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</si>
  <si>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</si>
  <si>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</si>
  <si>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</si>
  <si>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</si>
  <si>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</si>
  <si>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</si>
  <si>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</si>
  <si>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</si>
  <si>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</si>
  <si>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</si>
  <si>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</si>
  <si>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</si>
  <si>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</si>
  <si>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</si>
  <si>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</si>
  <si>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</si>
  <si>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</si>
  <si>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</si>
  <si>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</si>
  <si>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</si>
  <si>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</si>
  <si>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</si>
  <si>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</si>
  <si>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</si>
  <si>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</si>
  <si>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</si>
  <si>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</si>
  <si>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</si>
  <si>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</si>
  <si>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</si>
  <si>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</si>
  <si>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</si>
  <si>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</si>
  <si>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</si>
  <si>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</si>
  <si>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</si>
  <si>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</si>
  <si>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</si>
  <si>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</si>
  <si>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</si>
  <si>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</si>
  <si>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</si>
  <si>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</si>
  <si>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</si>
  <si>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</si>
  <si>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</si>
  <si>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</si>
  <si>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</si>
  <si>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</si>
  <si>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</si>
  <si>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</si>
  <si>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</si>
  <si>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</si>
  <si>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</si>
  <si>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</si>
  <si>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</si>
  <si>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</si>
  <si>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</si>
  <si>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</si>
  <si>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</si>
  <si>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</si>
  <si>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</si>
  <si>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</si>
  <si>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</si>
  <si>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</si>
  <si>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</si>
  <si>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</si>
  <si>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</si>
  <si>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</si>
  <si>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</si>
  <si>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</si>
  <si>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</si>
  <si>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</si>
  <si>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</si>
  <si>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</si>
  <si>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</si>
  <si>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</si>
  <si>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</si>
  <si>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</si>
  <si>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</si>
  <si>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</si>
  <si>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</si>
  <si>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</si>
  <si>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</si>
  <si>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</si>
  <si>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</si>
  <si>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</si>
  <si>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</si>
  <si>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</si>
  <si>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</si>
  <si>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</si>
  <si>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</si>
  <si>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</si>
  <si>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</si>
  <si>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</si>
  <si>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</si>
  <si>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</si>
  <si>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</si>
  <si>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</si>
  <si>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</si>
  <si>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</si>
  <si>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</si>
  <si>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</si>
  <si>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</si>
  <si>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</si>
  <si>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</si>
  <si>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</si>
  <si>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</si>
  <si>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</si>
  <si>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</si>
  <si>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</si>
  <si>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</si>
  <si>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</si>
  <si>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</si>
  <si>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</si>
  <si>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</si>
  <si>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</si>
  <si>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</si>
  <si>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</si>
  <si>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</si>
  <si>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</si>
  <si>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</si>
  <si>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</si>
  <si>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</si>
  <si>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</si>
  <si>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</si>
  <si>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</si>
  <si>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</si>
  <si>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</si>
  <si>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</si>
  <si>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</si>
  <si>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</si>
  <si>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</si>
  <si>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</si>
  <si>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</si>
  <si>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</si>
  <si>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</si>
  <si>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</si>
  <si>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</si>
  <si>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</si>
  <si>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</si>
  <si>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</si>
  <si>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</si>
  <si>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</si>
  <si>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</si>
  <si>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</si>
  <si>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</si>
  <si>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</si>
  <si>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</si>
  <si>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</si>
  <si>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</si>
  <si>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</si>
  <si>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</si>
  <si>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</si>
  <si>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</si>
  <si>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</si>
  <si>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</si>
  <si>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</si>
  <si>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</si>
  <si>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</si>
  <si>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</si>
  <si>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</si>
  <si>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</si>
  <si>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</si>
  <si>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</si>
  <si>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</si>
  <si>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</si>
  <si>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</si>
  <si>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</si>
  <si>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</si>
  <si>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</si>
  <si>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</si>
  <si>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</si>
  <si>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</si>
  <si>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</si>
  <si>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</si>
  <si>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</si>
  <si>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</si>
  <si>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</si>
  <si>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</si>
  <si>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</si>
  <si>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</si>
  <si>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</si>
  <si>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</si>
  <si>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</si>
  <si>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</si>
  <si>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</si>
  <si>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</si>
  <si>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</si>
  <si>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</si>
  <si>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</si>
  <si>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</si>
  <si>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</si>
  <si>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</si>
  <si>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</si>
  <si>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</si>
  <si>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</si>
  <si>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</si>
  <si>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</si>
  <si>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</si>
  <si>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</si>
  <si>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</si>
  <si>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</si>
  <si>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</si>
  <si>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</si>
  <si>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</si>
  <si>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</si>
  <si>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</si>
  <si>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</si>
  <si>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</si>
  <si>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</si>
  <si>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</si>
  <si>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</si>
  <si>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</si>
  <si>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</si>
  <si>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</si>
  <si>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</si>
  <si>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</si>
  <si>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</si>
  <si>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</si>
  <si>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</si>
  <si>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</si>
  <si>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</si>
  <si>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</si>
  <si>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</si>
  <si>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</si>
  <si>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</si>
  <si>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</si>
  <si>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</si>
  <si>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</si>
  <si>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</si>
  <si>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</si>
  <si>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</si>
  <si>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</si>
  <si>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</si>
  <si>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</si>
  <si>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</si>
  <si>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</si>
  <si>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</si>
  <si>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</si>
  <si>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</si>
  <si>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</si>
  <si>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</si>
  <si>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</si>
  <si>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</si>
  <si>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</si>
  <si>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</si>
  <si>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</si>
  <si>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</si>
  <si>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</si>
  <si>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</si>
  <si>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</si>
  <si>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</si>
  <si>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</si>
  <si>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</si>
  <si>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</si>
  <si>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</si>
  <si>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</si>
  <si>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</si>
  <si>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</si>
  <si>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</si>
  <si>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</si>
  <si>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</si>
  <si>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</si>
  <si>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</si>
  <si>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</si>
  <si>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</si>
  <si>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</si>
  <si>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</si>
  <si>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</si>
  <si>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</si>
  <si>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</si>
  <si>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</si>
  <si>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</si>
  <si>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</si>
  <si>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</si>
  <si>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</si>
  <si>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</si>
  <si>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</si>
  <si>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</si>
  <si>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</si>
  <si>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</si>
  <si>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</si>
  <si>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</si>
  <si>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</si>
  <si>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</si>
  <si>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</si>
  <si>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</si>
  <si>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</si>
  <si>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</si>
  <si>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</si>
  <si>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</si>
  <si>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</si>
  <si>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</si>
  <si>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</si>
  <si>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</si>
  <si>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</si>
  <si>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</si>
  <si>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</si>
  <si>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</si>
  <si>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</si>
  <si>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</si>
  <si>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</si>
  <si>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</si>
  <si>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</si>
  <si>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</si>
  <si>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</si>
  <si>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</si>
  <si>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</si>
  <si>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</si>
  <si>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</si>
  <si>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</si>
  <si>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</si>
  <si>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</si>
  <si>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</si>
  <si>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</si>
  <si>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</si>
  <si>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</si>
  <si>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</si>
  <si>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</si>
  <si>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</si>
  <si>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</si>
  <si>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</si>
  <si>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</si>
  <si>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</si>
  <si>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</si>
  <si>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</si>
  <si>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</si>
  <si>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</si>
  <si>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</si>
  <si>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</si>
  <si>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</si>
  <si>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</si>
  <si>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</si>
  <si>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</si>
  <si>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</si>
  <si>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</si>
  <si>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</si>
  <si>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</si>
  <si>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</si>
  <si>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</si>
  <si>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</si>
  <si>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</si>
  <si>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</si>
  <si>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</si>
  <si>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</si>
  <si>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</si>
  <si>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</si>
  <si>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</si>
  <si>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</si>
  <si>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</si>
  <si>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</si>
  <si>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</si>
  <si>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</si>
  <si>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</si>
  <si>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</si>
  <si>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</si>
  <si>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</si>
  <si>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</si>
  <si>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</si>
  <si>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</si>
  <si>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</si>
  <si>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</si>
  <si>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</si>
  <si>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</si>
  <si>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</si>
  <si>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</si>
  <si>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</si>
  <si>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</si>
  <si>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</si>
  <si>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</si>
  <si>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</si>
  <si>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</si>
  <si>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</si>
  <si>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</si>
  <si>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</si>
  <si>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</si>
  <si>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</si>
  <si>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</si>
  <si>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</si>
  <si>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</si>
  <si>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</si>
  <si>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</si>
  <si>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</si>
  <si>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</si>
  <si>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</si>
  <si>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</si>
  <si>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</si>
  <si>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</si>
  <si>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</si>
  <si>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</si>
  <si>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</si>
  <si>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</si>
  <si>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</si>
  <si>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</si>
  <si>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</si>
  <si>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</si>
  <si>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</si>
  <si>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</si>
  <si>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</si>
  <si>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</si>
  <si>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</si>
  <si>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</si>
  <si>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</si>
  <si>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</si>
  <si>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</si>
  <si>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</si>
  <si>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</si>
  <si>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</si>
  <si>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</si>
  <si>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</si>
  <si>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</si>
  <si>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</si>
  <si>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</si>
  <si>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</si>
  <si>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</si>
  <si>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</si>
  <si>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</si>
  <si>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</si>
  <si>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</si>
  <si>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</si>
  <si>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</si>
  <si>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</si>
  <si>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</si>
  <si>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</si>
  <si>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</si>
  <si>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</si>
  <si>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</si>
  <si>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</si>
  <si>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</si>
  <si>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</si>
  <si>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</si>
  <si>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</si>
  <si>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</si>
  <si>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</si>
  <si>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</si>
  <si>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</si>
  <si>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</si>
  <si>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</si>
  <si>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</si>
  <si>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</si>
  <si>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</si>
  <si>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</si>
  <si>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</si>
  <si>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</si>
  <si>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</si>
  <si>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</si>
  <si>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</si>
  <si>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</si>
  <si>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</si>
  <si>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</si>
  <si>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</si>
  <si>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</si>
  <si>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</si>
  <si>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</si>
  <si>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</si>
  <si>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</si>
  <si>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</si>
  <si>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</si>
  <si>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</si>
  <si>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</si>
  <si>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</si>
  <si>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</si>
  <si>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</si>
  <si>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</si>
  <si>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</si>
  <si>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</si>
  <si>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</si>
  <si>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</si>
  <si>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</si>
  <si>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</si>
  <si>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</si>
  <si>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</si>
  <si>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</si>
  <si>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</si>
  <si>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</si>
  <si>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</si>
  <si>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</si>
  <si>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</si>
  <si>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</si>
  <si>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</si>
  <si>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</si>
  <si>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</si>
  <si>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</si>
  <si>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</si>
  <si>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</si>
  <si>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</si>
  <si>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</si>
  <si>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</si>
  <si>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</si>
  <si>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</si>
  <si>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</si>
  <si>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</si>
  <si>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</si>
  <si>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</si>
  <si>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</si>
  <si>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</si>
  <si>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</si>
  <si>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</si>
  <si>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</si>
  <si>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</si>
  <si>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</si>
  <si>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</si>
  <si>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</si>
  <si>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</si>
  <si>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</si>
  <si>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</si>
  <si>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</si>
  <si>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</si>
  <si>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</si>
  <si>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</si>
  <si>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</si>
  <si>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</si>
  <si>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</si>
  <si>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</si>
  <si>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</si>
  <si>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</si>
  <si>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</si>
  <si>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</si>
  <si>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</si>
  <si>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</si>
  <si>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</si>
  <si>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</si>
  <si>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</si>
  <si>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</si>
  <si>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</si>
  <si>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</si>
  <si>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</si>
  <si>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</si>
  <si>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</si>
  <si>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</si>
  <si>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</si>
  <si>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</si>
  <si>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</si>
  <si>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</si>
  <si>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</si>
  <si>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</si>
  <si>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</si>
  <si>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</si>
  <si>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</si>
  <si>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</si>
  <si>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</si>
  <si>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</si>
  <si>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</si>
  <si>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</si>
  <si>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</si>
  <si>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</si>
  <si>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</si>
  <si>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</si>
  <si>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</si>
  <si>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</si>
  <si>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</si>
  <si>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</si>
  <si>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</si>
  <si>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</si>
  <si>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</si>
  <si>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</si>
  <si>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</si>
  <si>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</si>
  <si>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</si>
  <si>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</si>
  <si>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</si>
  <si>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</si>
  <si>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</si>
  <si>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</si>
  <si>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</si>
  <si>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</si>
  <si>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</si>
  <si>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</si>
  <si>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</si>
  <si>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</si>
  <si>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</si>
  <si>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</si>
  <si>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</si>
  <si>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</si>
  <si>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</si>
  <si>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</si>
  <si>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</si>
  <si>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</si>
  <si>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</si>
  <si>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</si>
  <si>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</si>
  <si>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</si>
  <si>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</si>
  <si>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</si>
  <si>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</si>
  <si>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</si>
  <si>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</si>
  <si>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</si>
  <si>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</si>
  <si>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</si>
  <si>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</si>
  <si>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</si>
  <si>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</si>
  <si>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</si>
  <si>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</si>
  <si>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</si>
  <si>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</si>
  <si>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</si>
  <si>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</si>
  <si>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</si>
  <si>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</si>
  <si>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</si>
  <si>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</si>
  <si>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</si>
  <si>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</si>
  <si>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</si>
  <si>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</si>
  <si>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</si>
  <si>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</si>
  <si>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</si>
  <si>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</si>
  <si>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</si>
  <si>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</si>
  <si>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</si>
  <si>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</si>
  <si>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</si>
  <si>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</si>
  <si>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</si>
  <si>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</si>
  <si>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</si>
  <si>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</si>
  <si>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</si>
  <si>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</si>
  <si>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</si>
  <si>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</si>
  <si>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</si>
  <si>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</si>
  <si>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</si>
  <si>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</si>
  <si>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</si>
  <si>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</si>
  <si>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</si>
  <si>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</si>
  <si>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</si>
  <si>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</si>
  <si>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</si>
  <si>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</si>
  <si>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</si>
  <si>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</si>
  <si>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</si>
  <si>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</si>
  <si>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</si>
  <si>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</si>
  <si>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</si>
  <si>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</si>
  <si>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</si>
  <si>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</si>
  <si>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</si>
  <si>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</si>
  <si>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</si>
  <si>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</si>
  <si>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</si>
  <si>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</si>
  <si>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</si>
  <si>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</si>
  <si>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</si>
  <si>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</si>
  <si>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</si>
  <si>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</si>
  <si>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</si>
  <si>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</si>
  <si>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</si>
  <si>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</si>
  <si>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</si>
  <si>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</si>
  <si>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</si>
  <si>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</si>
  <si>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</si>
  <si>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</si>
  <si>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</si>
  <si>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</si>
  <si>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</si>
  <si>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</si>
  <si>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</si>
  <si>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</si>
  <si>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</si>
  <si>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</si>
  <si>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</si>
  <si>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</si>
  <si>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</si>
  <si>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</si>
  <si>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</si>
  <si>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</si>
  <si>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</si>
  <si>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</si>
  <si>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</si>
  <si>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</si>
  <si>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</si>
  <si>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</si>
  <si>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</si>
  <si>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</si>
  <si>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</si>
  <si>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</si>
  <si>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</si>
  <si>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</si>
  <si>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</si>
  <si>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</si>
  <si>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</si>
  <si>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</si>
  <si>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</si>
  <si>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</si>
  <si>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</si>
  <si>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</si>
  <si>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</si>
  <si>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</si>
  <si>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</si>
  <si>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</si>
  <si>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</si>
  <si>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</si>
  <si>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</si>
  <si>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</si>
  <si>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</si>
  <si>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</si>
  <si>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</si>
  <si>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</si>
  <si>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</si>
  <si>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</si>
  <si>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</si>
  <si>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</si>
  <si>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</si>
  <si>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</si>
  <si>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</si>
  <si>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</si>
  <si>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</si>
  <si>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</si>
  <si>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</si>
  <si>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</si>
  <si>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</si>
  <si>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</si>
  <si>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</si>
  <si>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</si>
  <si>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</si>
  <si>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</si>
  <si>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</si>
  <si>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</si>
  <si>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</si>
  <si>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</si>
  <si>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</si>
  <si>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</si>
  <si>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</si>
  <si>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</si>
  <si>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</si>
  <si>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</si>
  <si>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</si>
  <si>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</si>
  <si>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</si>
  <si>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</si>
  <si>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</si>
  <si>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</si>
  <si>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</si>
  <si>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</si>
  <si>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</si>
  <si>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</si>
  <si>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</si>
  <si>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</si>
  <si>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</si>
  <si>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</si>
  <si>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</si>
  <si>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</si>
  <si>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</si>
  <si>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</si>
  <si>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</si>
  <si>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</si>
  <si>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</si>
  <si>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</si>
  <si>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</si>
  <si>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</si>
  <si>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</si>
  <si>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</si>
  <si>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</si>
  <si>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</si>
  <si>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</si>
  <si>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</si>
  <si>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</si>
  <si>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</si>
  <si>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</si>
  <si>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</si>
  <si>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</si>
  <si>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</si>
  <si>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</si>
  <si>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</si>
  <si>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</si>
  <si>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</si>
  <si>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</si>
  <si>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</si>
  <si>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</si>
  <si>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</si>
  <si>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</si>
  <si>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</si>
  <si>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</si>
  <si>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</si>
  <si>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</si>
  <si>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</si>
  <si>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</si>
  <si>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</si>
  <si>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</si>
  <si>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</si>
  <si>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</si>
  <si>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</si>
  <si>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</si>
  <si>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</si>
  <si>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</si>
  <si>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</si>
  <si>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</si>
  <si>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</si>
  <si>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</si>
  <si>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</si>
  <si>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</si>
  <si>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</si>
  <si>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</si>
  <si>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</si>
  <si>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</si>
  <si>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</si>
  <si>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</si>
  <si>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</si>
  <si>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</si>
  <si>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</si>
  <si>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</si>
  <si>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</si>
  <si>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</si>
  <si>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</si>
  <si>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</si>
  <si>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</si>
  <si>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</si>
  <si>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</si>
  <si>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</si>
  <si>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</si>
  <si>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</si>
  <si>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</si>
  <si>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</si>
  <si>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</si>
  <si>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</si>
  <si>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</si>
  <si>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</si>
  <si>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</si>
  <si>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</si>
  <si>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</si>
  <si>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</si>
  <si>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</si>
  <si>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</si>
  <si>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</si>
  <si>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</si>
  <si>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</si>
  <si>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</si>
  <si>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</si>
  <si>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</si>
  <si>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</si>
  <si>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</si>
  <si>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</si>
  <si>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</si>
  <si>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</si>
  <si>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</si>
  <si>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</si>
  <si>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</si>
  <si>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</si>
  <si>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</si>
  <si>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</si>
  <si>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</si>
  <si>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</si>
  <si>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</si>
  <si>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</si>
  <si>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</si>
  <si>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</si>
  <si>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</si>
  <si>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</si>
  <si>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</si>
  <si>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</si>
  <si>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</si>
  <si>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</si>
  <si>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</si>
  <si>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</si>
  <si>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</si>
  <si>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</si>
  <si>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</si>
  <si>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</si>
  <si>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</si>
  <si>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</si>
  <si>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</si>
  <si>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</si>
  <si>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</si>
  <si>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</si>
  <si>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</si>
  <si>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</si>
  <si>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</si>
  <si>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</si>
  <si>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</si>
  <si>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</si>
  <si>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</si>
  <si>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</si>
  <si>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</si>
  <si>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</si>
  <si>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</si>
  <si>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</si>
  <si>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</si>
  <si>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</si>
  <si>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</si>
  <si>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</si>
  <si>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</si>
  <si>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</si>
  <si>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</si>
  <si>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</si>
  <si>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</si>
  <si>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</si>
  <si>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</si>
  <si>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</si>
  <si>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</si>
  <si>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</si>
  <si>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</si>
  <si>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</si>
  <si>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</si>
  <si>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</si>
  <si>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</si>
  <si>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</si>
  <si>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</si>
  <si>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</si>
  <si>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</si>
  <si>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</si>
  <si>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</si>
  <si>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</si>
  <si>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</si>
  <si>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</si>
  <si>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</si>
  <si>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</si>
  <si>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</si>
  <si>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</si>
  <si>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</si>
  <si>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</si>
  <si>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</si>
  <si>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</si>
  <si>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</si>
  <si>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</si>
  <si>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</si>
  <si>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</si>
  <si>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</si>
  <si>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</si>
  <si>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</si>
  <si>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</si>
  <si>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</si>
  <si>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</si>
  <si>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</si>
  <si>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</si>
  <si>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</si>
  <si>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</si>
  <si>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</si>
  <si>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</si>
  <si>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</si>
  <si>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</si>
  <si>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</si>
  <si>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</si>
  <si>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</si>
  <si>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</si>
  <si>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</si>
  <si>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</si>
  <si>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</si>
  <si>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</si>
  <si>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</si>
  <si>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</si>
  <si>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</si>
  <si>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</si>
  <si>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</si>
  <si>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</si>
  <si>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</si>
  <si>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</si>
  <si>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</si>
  <si>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</si>
  <si>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</si>
  <si>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</si>
  <si>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</si>
  <si>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</si>
  <si>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</si>
  <si>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</si>
  <si>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</si>
  <si>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</si>
  <si>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</si>
  <si>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</si>
  <si>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</si>
  <si>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</si>
  <si>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</si>
  <si>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</si>
  <si>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</si>
  <si>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</si>
  <si>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</si>
  <si>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</si>
  <si>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</si>
  <si>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</si>
  <si>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</si>
  <si>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</si>
  <si>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</si>
  <si>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</si>
  <si>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</si>
  <si>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</si>
  <si>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</si>
  <si>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</si>
  <si>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</si>
  <si>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</si>
  <si>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</si>
  <si>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</si>
  <si>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</si>
  <si>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</si>
  <si>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</si>
  <si>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</si>
  <si>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</si>
  <si>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</si>
  <si>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</si>
  <si>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</si>
  <si>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</si>
  <si>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</si>
  <si>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</si>
  <si>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</si>
  <si>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</si>
  <si>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</si>
  <si>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</si>
  <si>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</si>
  <si>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</si>
  <si>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</si>
  <si>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</si>
  <si>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</si>
  <si>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</si>
  <si>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</si>
  <si>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</si>
  <si>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</si>
  <si>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</si>
  <si>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</si>
  <si>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</si>
  <si>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</si>
  <si>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</si>
  <si>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</si>
  <si>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</si>
  <si>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</si>
  <si>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</si>
  <si>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</si>
  <si>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</si>
  <si>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</si>
  <si>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</si>
  <si>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</si>
  <si>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</si>
  <si>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</si>
  <si>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</si>
  <si>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</si>
  <si>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</si>
  <si>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</si>
  <si>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</si>
  <si>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</si>
  <si>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</si>
  <si>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</si>
  <si>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</si>
  <si>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</si>
  <si>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</si>
  <si>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</si>
  <si>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</si>
  <si>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</si>
  <si>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</si>
  <si>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</si>
  <si>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</si>
  <si>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</si>
  <si>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</si>
  <si>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</si>
  <si>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</si>
  <si>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</si>
  <si>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</si>
  <si>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</si>
  <si>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</si>
  <si>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</si>
  <si>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</si>
  <si>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</si>
  <si>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</si>
  <si>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</si>
  <si>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</si>
  <si>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</si>
  <si>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</si>
  <si>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</si>
  <si>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</si>
  <si>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</si>
  <si>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</si>
  <si>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</si>
  <si>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</si>
  <si>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</si>
  <si>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</si>
  <si>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</si>
  <si>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</si>
  <si>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</si>
  <si>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</si>
  <si>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</si>
  <si>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</si>
  <si>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</si>
  <si>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</si>
  <si>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</si>
  <si>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</si>
  <si>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</si>
  <si>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</si>
  <si>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</si>
  <si>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</si>
  <si>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</si>
  <si>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</si>
  <si>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</si>
  <si>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</si>
  <si>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</si>
  <si>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</si>
  <si>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</si>
  <si>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</si>
  <si>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</si>
  <si>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</si>
  <si>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</si>
  <si>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</si>
  <si>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</si>
  <si>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</si>
  <si>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</si>
  <si>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</si>
  <si>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</si>
  <si>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</si>
  <si>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</si>
  <si>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</si>
  <si>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</si>
  <si>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</si>
  <si>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</si>
  <si>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</si>
  <si>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</si>
  <si>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</si>
  <si>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</si>
  <si>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</si>
  <si>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</si>
  <si>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</si>
  <si>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</si>
  <si>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</si>
  <si>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</si>
  <si>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</si>
  <si>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</si>
  <si>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</si>
  <si>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</si>
  <si>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</si>
  <si>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</si>
  <si>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</si>
  <si>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</si>
  <si>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</si>
  <si>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</si>
  <si>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</si>
  <si>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</si>
  <si>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</si>
  <si>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</si>
  <si>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</si>
  <si>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</si>
  <si>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</si>
  <si>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</si>
  <si>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</si>
  <si>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</si>
  <si>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</si>
  <si>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</si>
  <si>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</si>
  <si>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</si>
  <si>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</si>
  <si>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</si>
  <si>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</si>
  <si>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</si>
  <si>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</si>
  <si>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</si>
  <si>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</si>
  <si>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</si>
  <si>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</si>
  <si>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</si>
  <si>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</si>
  <si>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</si>
  <si>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</si>
  <si>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</si>
  <si>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</si>
  <si>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</si>
  <si>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</si>
  <si>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</si>
  <si>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</si>
  <si>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</si>
  <si>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</si>
  <si>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</si>
  <si>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</si>
  <si>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</si>
  <si>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</si>
  <si>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</si>
  <si>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</si>
  <si>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</si>
  <si>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</si>
  <si>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</si>
  <si>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</si>
  <si>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</si>
  <si>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</si>
  <si>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</si>
  <si>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</si>
  <si>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</si>
  <si>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</si>
  <si>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</si>
  <si>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</si>
  <si>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</si>
  <si>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</si>
  <si>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</si>
  <si>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</si>
  <si>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</si>
  <si>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</si>
  <si>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</si>
  <si>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</si>
  <si>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</si>
  <si>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</si>
  <si>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</si>
  <si>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</si>
  <si>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</si>
  <si>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</si>
  <si>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</si>
  <si>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</si>
  <si>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</si>
  <si>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</si>
  <si>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</si>
  <si>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</si>
  <si>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</si>
  <si>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</si>
  <si>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</si>
  <si>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</si>
  <si>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</si>
  <si>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</si>
  <si>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</si>
  <si>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</si>
  <si>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</si>
  <si>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</si>
  <si>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</si>
  <si>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</si>
  <si>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</si>
  <si>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</si>
  <si>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</si>
  <si>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</si>
  <si>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</si>
  <si>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</si>
  <si>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</si>
  <si>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</si>
  <si>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</si>
  <si>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</si>
  <si>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</si>
  <si>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</si>
  <si>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</si>
  <si>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</si>
  <si>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</si>
  <si>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</si>
  <si>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</si>
  <si>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</si>
  <si>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</si>
  <si>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</si>
  <si>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</si>
  <si>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</si>
  <si>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</si>
  <si>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</si>
  <si>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</si>
  <si>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</si>
  <si>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</si>
  <si>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</si>
  <si>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</si>
  <si>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</si>
  <si>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</si>
  <si>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</si>
  <si>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</si>
  <si>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</si>
  <si>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</si>
  <si>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</si>
  <si>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</si>
  <si>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</si>
  <si>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</si>
  <si>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</si>
  <si>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</si>
  <si>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</si>
  <si>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</si>
  <si>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</si>
  <si>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</si>
  <si>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</si>
  <si>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</si>
  <si>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</si>
  <si>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</si>
  <si>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</si>
  <si>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</si>
  <si>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</si>
  <si>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</si>
  <si>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</si>
  <si>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</si>
  <si>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</si>
  <si>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</si>
  <si>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</si>
  <si>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</si>
  <si>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</si>
  <si>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</si>
  <si>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</si>
  <si>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</si>
  <si>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</si>
  <si>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</si>
  <si>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</si>
  <si>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</si>
  <si>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</si>
  <si>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</si>
  <si>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</si>
  <si>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</si>
  <si>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</si>
  <si>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</si>
  <si>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</si>
  <si>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</si>
  <si>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</si>
  <si>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</si>
  <si>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</si>
  <si>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</si>
  <si>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</si>
  <si>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</si>
  <si>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</si>
  <si>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</si>
  <si>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</si>
  <si>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</si>
  <si>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</si>
  <si>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</si>
  <si>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</si>
  <si>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</si>
  <si>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</si>
  <si>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</si>
  <si>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</si>
  <si>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</si>
  <si>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</si>
  <si>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</si>
  <si>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</si>
  <si>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</si>
  <si>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</si>
  <si>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</si>
  <si>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</si>
  <si>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</si>
  <si>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</si>
  <si>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</si>
  <si>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</si>
  <si>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</si>
  <si>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</si>
  <si>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</si>
  <si>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</si>
  <si>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</si>
  <si>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</si>
  <si>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</si>
  <si>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</si>
  <si>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</si>
  <si>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</si>
  <si>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</si>
  <si>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</si>
  <si>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</si>
  <si>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</si>
  <si>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</si>
  <si>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</si>
  <si>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</si>
  <si>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</si>
  <si>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</si>
  <si>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</si>
  <si>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</si>
  <si>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</si>
  <si>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</si>
  <si>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</si>
  <si>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</si>
  <si>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</si>
  <si>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</si>
  <si>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</si>
  <si>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</si>
  <si>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</si>
  <si>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</si>
  <si>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</si>
  <si>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</si>
  <si>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</si>
  <si>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</si>
  <si>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</si>
  <si>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</si>
  <si>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</si>
  <si>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</si>
  <si>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</si>
  <si>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</si>
  <si>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</si>
  <si>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</si>
  <si>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</si>
  <si>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</si>
  <si>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</si>
  <si>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</si>
  <si>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</si>
  <si>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</si>
  <si>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</si>
  <si>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</si>
  <si>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</si>
  <si>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</si>
  <si>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</si>
  <si>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</si>
  <si>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</si>
  <si>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</si>
  <si>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</si>
  <si>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</si>
  <si>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</si>
  <si>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</si>
  <si>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</si>
  <si>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</si>
  <si>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</si>
  <si>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</si>
  <si>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</si>
  <si>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</si>
  <si>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</si>
  <si>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</si>
  <si>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</si>
  <si>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</si>
  <si>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</si>
  <si>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</si>
  <si>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</si>
  <si>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</si>
  <si>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</si>
  <si>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</si>
  <si>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</si>
  <si>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</si>
  <si>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</si>
  <si>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</si>
  <si>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</si>
  <si>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</si>
  <si>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</si>
  <si>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</si>
  <si>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</si>
  <si>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</si>
  <si>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</si>
  <si>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</si>
  <si>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</si>
  <si>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</si>
  <si>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</si>
  <si>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</si>
  <si>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</si>
  <si>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</si>
  <si>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</si>
  <si>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</si>
  <si>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</si>
  <si>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</si>
  <si>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</si>
  <si>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</si>
  <si>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</si>
  <si>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</si>
  <si>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</si>
  <si>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</si>
  <si>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</si>
  <si>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</si>
  <si>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</si>
  <si>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</si>
  <si>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</si>
  <si>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</si>
  <si>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</si>
  <si>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</si>
  <si>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</si>
  <si>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</si>
  <si>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</si>
  <si>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</si>
  <si>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</si>
  <si>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</si>
  <si>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</si>
  <si>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</si>
  <si>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</si>
  <si>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</si>
  <si>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</si>
  <si>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</si>
  <si>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</si>
  <si>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</si>
  <si>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</si>
  <si>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</si>
  <si>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</si>
  <si>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</si>
  <si>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</si>
  <si>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</si>
  <si>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</si>
  <si>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</si>
  <si>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</si>
  <si>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</si>
  <si>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</si>
  <si>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</si>
  <si>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</si>
  <si>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</si>
  <si>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</si>
  <si>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</si>
  <si>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</si>
  <si>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</si>
  <si>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</si>
  <si>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</si>
  <si>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</si>
  <si>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</si>
  <si>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</si>
  <si>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</si>
  <si>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</si>
  <si>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</si>
  <si>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</si>
  <si>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</si>
  <si>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</si>
  <si>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</si>
  <si>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</si>
  <si>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</si>
  <si>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</si>
  <si>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</si>
  <si>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</si>
  <si>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</si>
  <si>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</si>
  <si>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</si>
  <si>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</si>
  <si>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</si>
  <si>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</si>
  <si>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</si>
  <si>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</si>
  <si>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</si>
  <si>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</si>
  <si>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</si>
  <si>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</si>
  <si>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</si>
  <si>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</si>
  <si>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</si>
  <si>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</si>
  <si>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</si>
  <si>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</si>
  <si>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</si>
  <si>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</si>
  <si>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</si>
  <si>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</si>
  <si>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</si>
  <si>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</si>
  <si>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</si>
  <si>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</si>
  <si>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</si>
  <si>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</si>
  <si>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</si>
  <si>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</si>
  <si>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</si>
  <si>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</si>
  <si>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</si>
  <si>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</si>
  <si>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</si>
  <si>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</si>
  <si>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</si>
  <si>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</si>
  <si>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</si>
  <si>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</si>
  <si>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</si>
  <si>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</si>
  <si>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</si>
  <si>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</si>
  <si>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</si>
  <si>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</si>
  <si>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</si>
  <si>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</si>
  <si>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</si>
  <si>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</si>
  <si>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</si>
  <si>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</si>
  <si>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</si>
  <si>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</si>
  <si>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</si>
  <si>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</si>
  <si>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</si>
  <si>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</si>
  <si>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</si>
  <si>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</si>
  <si>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</si>
  <si>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</si>
  <si>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</si>
  <si>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</si>
  <si>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</si>
  <si>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</si>
  <si>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</si>
  <si>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</si>
  <si>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</si>
  <si>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</si>
  <si>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</si>
  <si>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</si>
  <si>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</si>
  <si>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</si>
  <si>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</si>
  <si>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</si>
  <si>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</si>
  <si>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</si>
  <si>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</si>
  <si>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</si>
  <si>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</si>
  <si>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</si>
  <si>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</si>
  <si>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</si>
  <si>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</si>
  <si>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</si>
  <si>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</si>
  <si>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</si>
  <si>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</si>
  <si>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</si>
  <si>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</si>
  <si>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</si>
  <si>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</si>
  <si>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</si>
  <si>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</si>
  <si>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</si>
  <si>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</si>
  <si>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</si>
  <si>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</si>
  <si>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</si>
  <si>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</si>
  <si>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</si>
  <si>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</si>
  <si>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</si>
  <si>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</si>
  <si>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</si>
  <si>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</si>
  <si>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</si>
  <si>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</si>
  <si>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</si>
  <si>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</si>
  <si>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</si>
  <si>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</si>
  <si>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</si>
  <si>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</si>
  <si>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</si>
  <si>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</si>
  <si>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</si>
  <si>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</si>
  <si>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</si>
  <si>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</si>
  <si>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</si>
  <si>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</si>
  <si>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</si>
  <si>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</si>
  <si>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</si>
  <si>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</si>
  <si>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</si>
  <si>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</si>
  <si>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</si>
  <si>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</si>
  <si>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</si>
  <si>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</si>
  <si>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</si>
  <si>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</si>
  <si>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</si>
  <si>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</si>
  <si>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</si>
  <si>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</si>
  <si>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</si>
  <si>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</si>
  <si>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</si>
  <si>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</si>
  <si>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</si>
  <si>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</si>
  <si>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</si>
  <si>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</si>
  <si>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</si>
  <si>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</si>
  <si>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</si>
  <si>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</si>
  <si>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</si>
  <si>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</si>
  <si>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</si>
  <si>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</si>
  <si>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</si>
  <si>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</si>
  <si>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</si>
  <si>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</si>
  <si>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</si>
  <si>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</si>
  <si>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</si>
  <si>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</si>
  <si>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</si>
  <si>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</si>
  <si>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</si>
  <si>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</si>
  <si>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</si>
  <si>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</si>
  <si>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</si>
  <si>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</si>
  <si>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</si>
  <si>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</si>
  <si>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</si>
  <si>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</si>
  <si>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</si>
  <si>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</si>
  <si>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</si>
  <si>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</si>
  <si>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</si>
  <si>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</si>
  <si>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</si>
  <si>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</si>
  <si>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</si>
  <si>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</si>
  <si>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</si>
  <si>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</si>
  <si>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</si>
  <si>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</si>
  <si>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</si>
  <si>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</si>
  <si>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</si>
  <si>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</si>
  <si>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</si>
  <si>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</si>
  <si>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</si>
  <si>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</si>
  <si>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</si>
  <si>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</si>
  <si>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</si>
  <si>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</si>
  <si>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</si>
  <si>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</si>
  <si>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</si>
  <si>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</si>
  <si>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</si>
  <si>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</si>
  <si>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</si>
  <si>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</si>
  <si>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</si>
  <si>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</si>
  <si>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</si>
  <si>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</si>
  <si>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</si>
  <si>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</si>
  <si>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</si>
  <si>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</si>
  <si>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</si>
  <si>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</si>
  <si>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</si>
  <si>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</si>
  <si>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</si>
  <si>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</si>
  <si>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</si>
  <si>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</si>
  <si>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</si>
  <si>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</si>
  <si>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</si>
  <si>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</si>
  <si>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</si>
  <si>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</si>
  <si>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</si>
  <si>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</si>
  <si>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</si>
  <si>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</si>
  <si>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</si>
  <si>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</si>
  <si>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</si>
  <si>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</si>
  <si>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</si>
  <si>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</si>
  <si>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</si>
  <si>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</si>
  <si>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</si>
  <si>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</si>
  <si>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</si>
  <si>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</si>
  <si>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</si>
  <si>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</si>
  <si>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</si>
  <si>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</si>
  <si>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</si>
  <si>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</si>
  <si>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</si>
  <si>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</si>
  <si>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</si>
  <si>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</si>
  <si>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</si>
  <si>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</si>
  <si>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</si>
  <si>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</si>
  <si>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</si>
  <si>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</si>
  <si>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</si>
  <si>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</si>
  <si>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</si>
  <si>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</si>
  <si>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</si>
  <si>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</si>
  <si>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</si>
  <si>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</si>
  <si>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</si>
  <si>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</si>
  <si>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</si>
  <si>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</si>
  <si>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</si>
  <si>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</si>
  <si>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</si>
  <si>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</si>
  <si>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</si>
  <si>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</si>
  <si>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</si>
  <si>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</si>
  <si>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</si>
  <si>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</si>
  <si>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</si>
  <si>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</si>
  <si>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</si>
  <si>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</si>
  <si>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</si>
  <si>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</si>
  <si>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</si>
  <si>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</si>
  <si>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</si>
  <si>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</si>
  <si>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</si>
  <si>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</si>
  <si>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</si>
  <si>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</si>
  <si>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</si>
  <si>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</si>
  <si>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</si>
  <si>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</si>
  <si>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</si>
  <si>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</si>
  <si>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</si>
  <si>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</si>
  <si>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</si>
  <si>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</si>
  <si>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</si>
  <si>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</si>
  <si>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</si>
  <si>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</si>
  <si>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</si>
  <si>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</si>
  <si>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</si>
  <si>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</si>
  <si>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</si>
  <si>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</si>
  <si>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</si>
  <si>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</si>
  <si>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</si>
  <si>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</si>
  <si>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</si>
  <si>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</si>
  <si>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</si>
  <si>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</si>
  <si>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</si>
  <si>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</si>
  <si>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</si>
  <si>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</si>
  <si>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</si>
  <si>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</si>
  <si>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</si>
  <si>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</si>
  <si>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</si>
  <si>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</si>
  <si>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</si>
  <si>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</si>
  <si>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</si>
  <si>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</si>
  <si>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</si>
  <si>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</si>
  <si>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</si>
  <si>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</si>
  <si>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</si>
  <si>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</si>
  <si>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</si>
  <si>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</si>
  <si>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</si>
  <si>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</si>
  <si>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</si>
  <si>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</si>
  <si>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</si>
  <si>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</si>
  <si>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</si>
  <si>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</si>
  <si>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</si>
  <si>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</si>
  <si>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</si>
  <si>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</si>
  <si>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</si>
  <si>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</si>
  <si>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</si>
  <si>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</si>
  <si>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</si>
  <si>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</si>
  <si>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</si>
  <si>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</si>
  <si>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</si>
  <si>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</si>
  <si>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</si>
  <si>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</si>
  <si>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</si>
  <si>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</si>
  <si>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</si>
  <si>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</si>
  <si>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</si>
  <si>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</si>
  <si>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</si>
  <si>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</si>
  <si>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</si>
  <si>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</si>
  <si>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</si>
  <si>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</si>
  <si>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</si>
  <si>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</si>
  <si>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</si>
  <si>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</si>
  <si>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</si>
  <si>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</si>
  <si>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</si>
  <si>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</si>
  <si>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</si>
  <si>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</si>
  <si>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</si>
  <si>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</si>
  <si>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</si>
  <si>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</si>
  <si>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</si>
  <si>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</si>
  <si>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</si>
  <si>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</si>
  <si>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</si>
  <si>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</si>
  <si>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</si>
  <si>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</si>
  <si>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</si>
  <si>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</si>
  <si>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</si>
  <si>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</si>
  <si>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</si>
  <si>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</si>
  <si>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</si>
  <si>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</si>
  <si>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</si>
  <si>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</si>
  <si>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</si>
  <si>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</si>
  <si>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</si>
  <si>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</si>
  <si>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</si>
  <si>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</si>
  <si>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</si>
  <si>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</si>
  <si>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</si>
  <si>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</si>
  <si>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</si>
  <si>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</si>
  <si>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</si>
  <si>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</si>
  <si>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</si>
  <si>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</si>
  <si>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</si>
  <si>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</si>
  <si>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</si>
  <si>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</si>
  <si>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</si>
  <si>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</si>
  <si>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</si>
  <si>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</si>
  <si>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</si>
  <si>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</si>
  <si>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</si>
  <si>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</si>
  <si>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</si>
  <si>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</si>
  <si>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</si>
  <si>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</si>
  <si>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</si>
  <si>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</si>
  <si>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</si>
  <si>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</si>
  <si>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</si>
  <si>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</si>
  <si>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</si>
  <si>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</si>
  <si>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</si>
  <si>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</si>
  <si>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</si>
  <si>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</si>
  <si>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</si>
  <si>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</si>
  <si>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</si>
  <si>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</si>
  <si>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</si>
  <si>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</si>
  <si>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</si>
  <si>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</si>
  <si>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</si>
  <si>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</si>
  <si>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</si>
  <si>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</si>
  <si>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</si>
  <si>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</si>
  <si>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</si>
  <si>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</si>
  <si>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</si>
  <si>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</si>
  <si>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</si>
  <si>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</si>
  <si>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</si>
  <si>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</si>
  <si>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</si>
  <si>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</si>
  <si>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</si>
  <si>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</si>
  <si>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</si>
  <si>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</si>
  <si>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</si>
  <si>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</si>
  <si>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</si>
  <si>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</si>
  <si>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</si>
  <si>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</si>
  <si>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</si>
  <si>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</si>
  <si>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</si>
  <si>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</si>
  <si>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</si>
  <si>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</si>
  <si>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</si>
  <si>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</si>
  <si>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</si>
  <si>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</si>
  <si>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</si>
  <si>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</si>
  <si>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</si>
  <si>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</si>
  <si>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</si>
  <si>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</si>
  <si>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</si>
  <si>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</si>
  <si>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</si>
  <si>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</si>
  <si>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</si>
  <si>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</si>
  <si>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</si>
  <si>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</si>
  <si>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</si>
  <si>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</si>
  <si>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</si>
  <si>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</si>
  <si>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</si>
  <si>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</si>
  <si>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</si>
  <si>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</si>
  <si>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</si>
  <si>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</si>
  <si>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</si>
  <si>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</si>
  <si>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</si>
  <si>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</si>
  <si>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</si>
  <si>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</si>
  <si>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</si>
  <si>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</si>
  <si>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</si>
  <si>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</si>
  <si>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</si>
  <si>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</si>
  <si>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</si>
  <si>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</si>
  <si>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</si>
  <si>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</si>
  <si>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</si>
  <si>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</si>
  <si>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</si>
  <si>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</si>
  <si>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</si>
  <si>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</si>
  <si>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</si>
  <si>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</si>
  <si>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</si>
  <si>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</si>
  <si>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</si>
  <si>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</si>
  <si>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</si>
  <si>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</si>
  <si>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</si>
  <si>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</si>
  <si>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</si>
  <si>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</si>
  <si>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</si>
  <si>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</si>
  <si>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</si>
  <si>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</si>
  <si>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</si>
  <si>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</si>
  <si>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</si>
  <si>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</si>
  <si>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</si>
  <si>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</si>
  <si>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</si>
  <si>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</si>
  <si>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</si>
  <si>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</si>
  <si>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</si>
  <si>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</si>
  <si>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</si>
  <si>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</si>
  <si>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</si>
  <si>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</si>
  <si>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</si>
  <si>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</si>
  <si>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</si>
  <si>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</si>
  <si>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</si>
  <si>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</si>
  <si>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</si>
  <si>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</si>
  <si>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</si>
  <si>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</si>
  <si>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</si>
  <si>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</si>
  <si>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</si>
  <si>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</si>
  <si>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</si>
  <si>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</si>
  <si>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</si>
  <si>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</si>
  <si>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</si>
  <si>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</si>
  <si>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</si>
  <si>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</si>
  <si>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</si>
  <si>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</si>
  <si>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</si>
  <si>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</si>
  <si>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</si>
  <si>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</si>
  <si>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</si>
  <si>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</si>
  <si>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</si>
  <si>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</si>
  <si>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</si>
  <si>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</si>
  <si>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</si>
  <si>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</si>
  <si>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</si>
  <si>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</si>
  <si>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</si>
  <si>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</si>
  <si>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</si>
  <si>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</si>
  <si>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</si>
  <si>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</si>
  <si>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</si>
  <si>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</si>
  <si>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</si>
  <si>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</si>
  <si>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</si>
  <si>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</si>
  <si>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</si>
  <si>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</si>
  <si>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</si>
  <si>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</si>
  <si>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</si>
  <si>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</si>
  <si>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</si>
  <si>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</si>
  <si>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</si>
  <si>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</si>
  <si>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</si>
  <si>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</si>
  <si>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</si>
  <si>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</si>
  <si>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</si>
  <si>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</si>
  <si>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</si>
  <si>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</si>
  <si>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</si>
  <si>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</si>
  <si>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</si>
  <si>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</si>
  <si>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</si>
  <si>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</si>
  <si>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</si>
  <si>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</si>
  <si>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</si>
  <si>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</si>
  <si>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</si>
  <si>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</si>
  <si>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</si>
  <si>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</si>
  <si>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</si>
  <si>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</si>
  <si>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</si>
  <si>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</si>
  <si>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</si>
  <si>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</si>
  <si>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</si>
  <si>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</si>
  <si>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</si>
  <si>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</si>
  <si>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</si>
  <si>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</si>
  <si>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</si>
  <si>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</si>
  <si>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</si>
  <si>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</si>
  <si>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</si>
  <si>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</si>
  <si>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</si>
  <si>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</si>
  <si>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</si>
  <si>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</si>
  <si>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</si>
  <si>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</si>
  <si>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</si>
  <si>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</si>
  <si>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</si>
  <si>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</si>
  <si>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</si>
  <si>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</si>
  <si>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</si>
  <si>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</si>
  <si>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</si>
  <si>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</si>
  <si>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</si>
  <si>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</si>
  <si>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</si>
  <si>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</si>
  <si>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</si>
  <si>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</si>
  <si>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</si>
  <si>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</si>
  <si>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</si>
  <si>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</si>
  <si>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</si>
  <si>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</si>
  <si>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</si>
  <si>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</si>
  <si>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</si>
  <si>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</si>
  <si>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</si>
  <si>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</si>
  <si>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</si>
  <si>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</si>
  <si>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</si>
  <si>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</si>
  <si>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</si>
  <si>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</si>
  <si>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</si>
  <si>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</si>
  <si>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</si>
  <si>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</si>
  <si>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</si>
  <si>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</si>
  <si>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</si>
  <si>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</si>
  <si>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</si>
  <si>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</si>
  <si>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</si>
  <si>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</si>
  <si>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</si>
  <si>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</si>
  <si>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</si>
  <si>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</si>
  <si>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</si>
  <si>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</si>
  <si>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</si>
  <si>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</si>
  <si>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</si>
  <si>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</si>
  <si>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</si>
  <si>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</si>
  <si>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</si>
  <si>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</si>
  <si>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</si>
  <si>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</si>
  <si>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</si>
  <si>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</si>
  <si>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</si>
  <si>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</si>
  <si>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</si>
  <si>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</si>
  <si>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</si>
  <si>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</si>
  <si>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</si>
  <si>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</si>
  <si>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</si>
  <si>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</si>
  <si>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</si>
  <si>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</si>
  <si>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</si>
  <si>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</si>
  <si>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</si>
  <si>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</si>
  <si>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</si>
  <si>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</si>
  <si>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</si>
  <si>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</si>
  <si>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</si>
  <si>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</si>
  <si>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</si>
  <si>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</si>
  <si>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</si>
  <si>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</si>
  <si>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</si>
  <si>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</si>
  <si>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</si>
  <si>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</si>
  <si>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</si>
  <si>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</si>
  <si>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</si>
  <si>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</si>
  <si>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</si>
  <si>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</si>
  <si>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</si>
  <si>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</si>
  <si>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</si>
  <si>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</si>
  <si>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</si>
  <si>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</si>
  <si>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</si>
  <si>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</si>
  <si>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</si>
  <si>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</si>
  <si>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</si>
  <si>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</si>
  <si>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</si>
  <si>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</si>
  <si>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</si>
  <si>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</si>
  <si>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</si>
  <si>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</si>
  <si>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</si>
  <si>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</si>
  <si>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</si>
  <si>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</si>
  <si>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</si>
  <si>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</si>
  <si>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</si>
  <si>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</si>
  <si>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</si>
  <si>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</si>
  <si>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</si>
  <si>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</si>
  <si>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</si>
  <si>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</si>
  <si>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</si>
  <si>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</si>
  <si>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</si>
  <si>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</si>
  <si>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</si>
  <si>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</si>
  <si>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</si>
  <si>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</si>
  <si>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</si>
  <si>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</si>
  <si>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</si>
  <si>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</si>
  <si>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</si>
  <si>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</si>
  <si>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</si>
  <si>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</si>
  <si>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</si>
  <si>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</si>
  <si>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</si>
  <si>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</si>
  <si>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</si>
  <si>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</si>
  <si>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</si>
  <si>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</si>
  <si>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</si>
  <si>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</si>
  <si>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</si>
  <si>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</si>
  <si>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</si>
  <si>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</si>
  <si>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</si>
  <si>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</si>
  <si>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</si>
  <si>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</si>
  <si>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</si>
  <si>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</si>
  <si>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</si>
  <si>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</si>
  <si>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</si>
  <si>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</si>
  <si>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</si>
  <si>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</si>
  <si>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</si>
  <si>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</si>
  <si>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</si>
  <si>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</si>
  <si>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</si>
  <si>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</si>
  <si>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</si>
  <si>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</si>
  <si>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</si>
  <si>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</si>
  <si>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</si>
  <si>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</si>
  <si>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</si>
  <si>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</si>
  <si>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</si>
  <si>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</si>
  <si>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</si>
  <si>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</si>
  <si>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</si>
  <si>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</si>
  <si>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</si>
  <si>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</si>
  <si>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</si>
  <si>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</si>
  <si>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</si>
  <si>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</si>
  <si>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</si>
  <si>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</si>
  <si>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</si>
  <si>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</si>
  <si>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</si>
  <si>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</si>
  <si>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</si>
  <si>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</si>
  <si>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</si>
  <si>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</si>
  <si>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</si>
  <si>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</si>
  <si>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</si>
  <si>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</si>
  <si>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</si>
  <si>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</si>
  <si>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</si>
  <si>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</si>
  <si>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</si>
  <si>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</si>
  <si>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</si>
  <si>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</si>
  <si>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</si>
  <si>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</si>
  <si>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</si>
  <si>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</si>
  <si>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</si>
  <si>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</si>
  <si>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</si>
  <si>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</si>
  <si>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</si>
  <si>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</si>
  <si>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</si>
  <si>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</si>
  <si>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</si>
  <si>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</si>
  <si>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</si>
  <si>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</si>
  <si>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</si>
  <si>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</si>
  <si>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</si>
  <si>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</si>
  <si>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</si>
  <si>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</si>
  <si>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</si>
  <si>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</si>
  <si>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</si>
  <si>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</si>
  <si>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</si>
  <si>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</si>
  <si>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</si>
  <si>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</si>
  <si>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</si>
  <si>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</si>
  <si>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</si>
  <si>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</si>
  <si>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</si>
  <si>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</si>
  <si>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</si>
  <si>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</si>
  <si>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</si>
  <si>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</si>
  <si>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</si>
  <si>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</si>
  <si>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</si>
  <si>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</si>
  <si>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</si>
  <si>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</si>
  <si>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</si>
  <si>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</si>
  <si>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</si>
  <si>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</si>
  <si>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</si>
  <si>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</si>
  <si>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</si>
  <si>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</si>
  <si>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</si>
  <si>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</si>
  <si>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</si>
  <si>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</si>
  <si>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</si>
  <si>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</si>
  <si>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</si>
  <si>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</si>
  <si>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</si>
  <si>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</si>
  <si>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</si>
  <si>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</si>
  <si>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</si>
  <si>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</si>
  <si>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</si>
  <si>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</si>
  <si>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</si>
  <si>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</si>
  <si>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</si>
  <si>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</si>
  <si>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</si>
  <si>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</si>
  <si>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</si>
  <si>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</si>
  <si>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</si>
  <si>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</si>
  <si>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</si>
  <si>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</si>
  <si>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</si>
  <si>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</si>
  <si>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</si>
  <si>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</si>
  <si>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</si>
  <si>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</si>
  <si>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</si>
  <si>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</si>
  <si>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</si>
  <si>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</si>
  <si>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</si>
  <si>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</si>
  <si>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</si>
  <si>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</si>
  <si>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</si>
  <si>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</si>
  <si>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</si>
  <si>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</si>
  <si>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</si>
  <si>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</si>
  <si>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</si>
  <si>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</si>
  <si>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</si>
  <si>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</si>
  <si>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</si>
  <si>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</si>
  <si>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</si>
  <si>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</si>
  <si>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</si>
  <si>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</si>
  <si>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</si>
  <si>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</si>
  <si>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</si>
  <si>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</si>
  <si>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</si>
  <si>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</si>
  <si>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</si>
  <si>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</si>
  <si>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</si>
  <si>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</si>
  <si>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</si>
  <si>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</si>
  <si>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</si>
  <si>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</si>
  <si>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</si>
  <si>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</si>
  <si>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</si>
  <si>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</si>
  <si>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</si>
  <si>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</si>
  <si>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</si>
  <si>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</si>
  <si>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</si>
  <si>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</si>
  <si>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</si>
  <si>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</si>
  <si>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</si>
  <si>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</si>
  <si>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</si>
  <si>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</si>
  <si>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</si>
  <si>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</si>
  <si>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</si>
  <si>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</si>
  <si>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</si>
  <si>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</si>
  <si>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</si>
  <si>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</si>
  <si>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</si>
  <si>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</si>
  <si>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</si>
  <si>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</si>
  <si>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</si>
  <si>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</si>
  <si>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</si>
  <si>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</si>
  <si>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</si>
  <si>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</si>
  <si>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</si>
  <si>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</si>
  <si>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</si>
  <si>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</si>
  <si>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</si>
  <si>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</si>
  <si>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</si>
  <si>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</si>
  <si>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</si>
  <si>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</si>
  <si>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</si>
  <si>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</si>
  <si>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</si>
  <si>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</si>
  <si>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</si>
  <si>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</si>
  <si>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</si>
  <si>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</si>
  <si>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</si>
  <si>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</si>
  <si>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</si>
  <si>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</si>
  <si>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</si>
  <si>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</si>
  <si>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</si>
  <si>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</si>
  <si>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</si>
  <si>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</si>
  <si>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</si>
  <si>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</si>
  <si>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</si>
  <si>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</si>
  <si>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</si>
  <si>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</si>
  <si>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</si>
  <si>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</si>
  <si>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</si>
  <si>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</si>
  <si>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</si>
  <si>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</si>
  <si>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</si>
  <si>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</si>
  <si>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</si>
  <si>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</si>
  <si>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</si>
  <si>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</si>
  <si>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</si>
  <si>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</si>
  <si>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</si>
  <si>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</si>
  <si>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</si>
  <si>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</si>
  <si>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</si>
  <si>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</si>
  <si>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</si>
  <si>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</si>
  <si>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</si>
  <si>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</si>
  <si>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</si>
  <si>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</si>
  <si>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</si>
  <si>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</si>
  <si>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</si>
  <si>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</si>
  <si>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</si>
  <si>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</si>
  <si>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</si>
  <si>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</si>
  <si>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</si>
  <si>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</si>
  <si>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</si>
  <si>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</si>
  <si>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</si>
  <si>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</si>
  <si>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</si>
  <si>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</si>
  <si>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</si>
  <si>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</si>
  <si>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</si>
  <si>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</si>
  <si>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</si>
  <si>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</si>
  <si>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</si>
  <si>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</si>
  <si>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</si>
  <si>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</si>
  <si>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</si>
  <si>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</si>
  <si>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</si>
  <si>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</si>
  <si>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</si>
  <si>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</si>
  <si>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</si>
  <si>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</si>
  <si>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</si>
  <si>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</si>
  <si>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</si>
  <si>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</si>
  <si>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</si>
  <si>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</si>
  <si>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</si>
  <si>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</si>
  <si>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</si>
  <si>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</si>
  <si>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</si>
  <si>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</si>
  <si>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</si>
  <si>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</si>
  <si>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</si>
  <si>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</si>
  <si>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</si>
  <si>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</si>
  <si>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</si>
  <si>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</si>
  <si>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</si>
  <si>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</si>
  <si>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</si>
  <si>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</si>
  <si>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</si>
  <si>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</si>
  <si>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</si>
  <si>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</si>
  <si>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</si>
  <si>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</si>
  <si>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</si>
  <si>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</si>
  <si>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</si>
  <si>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</si>
  <si>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</si>
  <si>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</si>
  <si>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</si>
  <si>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</si>
  <si>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</si>
  <si>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</si>
  <si>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</si>
  <si>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</si>
  <si>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</si>
  <si>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</si>
  <si>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</si>
  <si>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</si>
  <si>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</si>
  <si>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</si>
  <si>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</si>
  <si>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</si>
  <si>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</si>
  <si>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</si>
  <si>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</si>
  <si>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</si>
  <si>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</si>
  <si>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</si>
  <si>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</si>
  <si>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</si>
  <si>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</si>
  <si>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</si>
  <si>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</si>
  <si>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</si>
  <si>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</si>
  <si>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</si>
  <si>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</si>
  <si>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</si>
  <si>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</si>
  <si>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</si>
  <si>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</si>
  <si>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</si>
  <si>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</si>
  <si>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</si>
  <si>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</si>
  <si>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</si>
  <si>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</si>
  <si>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</si>
  <si>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</si>
  <si>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</si>
  <si>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</si>
  <si>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</si>
  <si>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</si>
  <si>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</si>
  <si>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</si>
  <si>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</si>
  <si>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</si>
  <si>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</si>
  <si>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</si>
  <si>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</si>
  <si>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</si>
  <si>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</si>
  <si>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</si>
  <si>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</si>
  <si>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</si>
  <si>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</si>
  <si>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</si>
  <si>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</si>
  <si>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</si>
  <si>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</si>
  <si>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</si>
  <si>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</si>
  <si>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</si>
  <si>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</si>
  <si>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</si>
  <si>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</si>
  <si>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</si>
  <si>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</si>
  <si>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</si>
  <si>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</si>
  <si>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</si>
  <si>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</si>
  <si>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</si>
  <si>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</si>
  <si>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</si>
  <si>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</si>
  <si>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</si>
  <si>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</si>
  <si>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</si>
  <si>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</si>
  <si>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</si>
  <si>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</si>
  <si>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</si>
  <si>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</si>
  <si>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</si>
  <si>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</si>
  <si>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</si>
  <si>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</si>
  <si>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</si>
  <si>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</si>
  <si>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</si>
  <si>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</si>
  <si>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</si>
  <si>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</si>
  <si>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</si>
  <si>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</si>
  <si>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</si>
  <si>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</si>
  <si>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</si>
  <si>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</si>
  <si>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</si>
  <si>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</si>
  <si>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</si>
  <si>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</si>
  <si>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</si>
  <si>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</si>
  <si>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</si>
  <si>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</si>
  <si>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</si>
  <si>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</si>
  <si>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</si>
  <si>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</si>
  <si>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</si>
  <si>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</si>
  <si>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</si>
  <si>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</si>
  <si>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</si>
  <si>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</si>
  <si>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</si>
  <si>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</si>
  <si>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</si>
  <si>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</si>
  <si>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</si>
  <si>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</si>
  <si>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</si>
  <si>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</si>
  <si>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</si>
  <si>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</si>
  <si>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</si>
  <si>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</si>
  <si>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</si>
  <si>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</si>
  <si>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</si>
  <si>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</si>
  <si>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</si>
  <si>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</si>
  <si>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</si>
  <si>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</si>
  <si>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</si>
  <si>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</si>
  <si>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</si>
  <si>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</si>
  <si>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</si>
  <si>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</si>
  <si>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</si>
  <si>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</si>
  <si>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</si>
  <si>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</si>
  <si>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</si>
  <si>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</si>
  <si>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</si>
  <si>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</si>
  <si>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</si>
  <si>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</si>
  <si>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</si>
  <si>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</si>
  <si>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</si>
  <si>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</si>
  <si>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</si>
  <si>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</si>
  <si>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</si>
  <si>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</si>
  <si>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</si>
  <si>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</si>
  <si>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</si>
  <si>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</si>
  <si>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</si>
  <si>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</si>
  <si>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</si>
  <si>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</si>
  <si>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</si>
  <si>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</si>
  <si>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</si>
  <si>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</si>
  <si>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</si>
  <si>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</si>
  <si>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</si>
  <si>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</si>
  <si>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</si>
  <si>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</si>
  <si>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</si>
  <si>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</si>
  <si>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</si>
  <si>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</si>
  <si>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</si>
  <si>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</si>
  <si>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</si>
  <si>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</si>
  <si>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</si>
  <si>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</si>
  <si>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</si>
  <si>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</si>
  <si>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</si>
  <si>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</si>
  <si>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</si>
  <si>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</si>
  <si>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</si>
  <si>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</si>
  <si>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</si>
  <si>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</si>
  <si>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</si>
  <si>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</si>
  <si>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</si>
  <si>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</si>
  <si>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</si>
  <si>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</si>
  <si>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</si>
  <si>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</si>
  <si>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</si>
  <si>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</si>
  <si>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</si>
  <si>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</si>
  <si>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</si>
  <si>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</si>
  <si>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</si>
  <si>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</si>
  <si>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</si>
  <si>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</si>
  <si>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</si>
  <si>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</si>
  <si>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</si>
  <si>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</si>
  <si>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</si>
  <si>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</si>
  <si>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</si>
  <si>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</si>
  <si>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</si>
  <si>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</si>
  <si>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</si>
  <si>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</si>
  <si>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</si>
  <si>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</si>
  <si>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</si>
  <si>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</si>
  <si>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</si>
  <si>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</si>
  <si>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</si>
  <si>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</si>
  <si>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</si>
  <si>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</si>
  <si>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</si>
  <si>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</si>
  <si>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</si>
  <si>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</si>
  <si>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</si>
  <si>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</si>
  <si>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</si>
  <si>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</si>
  <si>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</si>
  <si>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</si>
  <si>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</si>
  <si>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</si>
  <si>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</si>
  <si>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</si>
  <si>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</si>
  <si>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</si>
  <si>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</si>
  <si>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</si>
  <si>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</si>
  <si>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</si>
  <si>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</si>
  <si>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</si>
  <si>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</si>
  <si>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</si>
  <si>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</si>
  <si>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</si>
  <si>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</si>
  <si>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</si>
  <si>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</si>
  <si>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</si>
  <si>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</si>
  <si>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</si>
  <si>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</si>
  <si>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</si>
  <si>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</si>
  <si>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</si>
  <si>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</si>
  <si>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</si>
  <si>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</si>
  <si>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</si>
  <si>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</si>
  <si>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</si>
  <si>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</si>
  <si>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</si>
  <si>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</si>
  <si>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</si>
  <si>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</si>
  <si>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</si>
  <si>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</si>
  <si>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</si>
  <si>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</si>
  <si>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</si>
  <si>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</si>
  <si>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</si>
  <si>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</si>
  <si>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</si>
  <si>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</si>
  <si>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</si>
  <si>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</si>
  <si>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</si>
  <si>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</si>
  <si>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</si>
  <si>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</si>
  <si>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</si>
  <si>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</si>
  <si>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</si>
  <si>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</si>
  <si>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</si>
  <si>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</si>
  <si>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</si>
  <si>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</si>
  <si>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</si>
  <si>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</si>
  <si>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</si>
  <si>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</si>
  <si>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</si>
  <si>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</si>
  <si>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</si>
  <si>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</si>
  <si>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</si>
  <si>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</si>
  <si>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</si>
  <si>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</si>
  <si>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</si>
  <si>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</si>
  <si>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</si>
  <si>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</si>
  <si>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</si>
  <si>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</si>
  <si>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</si>
  <si>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</si>
  <si>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</si>
  <si>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</si>
  <si>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</si>
  <si>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</si>
  <si>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</si>
  <si>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</si>
  <si>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</si>
  <si>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</si>
  <si>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</si>
  <si>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</si>
  <si>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</si>
  <si>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</si>
  <si>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</si>
  <si>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</si>
  <si>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</si>
  <si>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</si>
  <si>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</si>
  <si>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</si>
  <si>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</si>
  <si>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</si>
  <si>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</si>
  <si>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</si>
  <si>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</si>
  <si>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</si>
  <si>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</si>
  <si>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</si>
  <si>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</si>
  <si>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</si>
  <si>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</si>
  <si>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</si>
  <si>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</si>
  <si>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</si>
  <si>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</si>
  <si>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</si>
  <si>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</si>
  <si>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</si>
  <si>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</si>
  <si>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</si>
  <si>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</si>
  <si>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</si>
  <si>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</si>
  <si>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</si>
  <si>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</si>
  <si>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</si>
  <si>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</si>
  <si>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</si>
  <si>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</si>
  <si>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</si>
  <si>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</si>
  <si>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</si>
  <si>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</si>
  <si>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</si>
  <si>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</si>
  <si>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</si>
  <si>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</si>
  <si>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</si>
  <si>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</si>
  <si>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</si>
  <si>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</si>
  <si>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</si>
  <si>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</si>
  <si>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</si>
  <si>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</si>
  <si>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</si>
  <si>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</si>
  <si>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</si>
  <si>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</si>
  <si>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</si>
  <si>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</si>
  <si>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</si>
  <si>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</si>
  <si>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</si>
  <si>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</si>
  <si>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</si>
  <si>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</si>
  <si>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</si>
  <si>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</si>
  <si>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</si>
  <si>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</si>
  <si>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</si>
  <si>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</si>
  <si>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</si>
  <si>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</si>
  <si>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</si>
  <si>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</si>
  <si>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</si>
  <si>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</si>
  <si>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</si>
  <si>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</si>
  <si>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</si>
  <si>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</si>
  <si>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</si>
  <si>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</si>
  <si>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</si>
  <si>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</si>
  <si>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</si>
  <si>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</si>
  <si>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</si>
  <si>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</si>
  <si>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</si>
  <si>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</si>
  <si>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</si>
  <si>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</si>
  <si>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</si>
  <si>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</si>
  <si>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</si>
  <si>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</si>
  <si>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</si>
  <si>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</si>
  <si>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</si>
  <si>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</si>
  <si>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</si>
  <si>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</si>
  <si>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</si>
  <si>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</si>
  <si>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</si>
  <si>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</si>
  <si>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</si>
  <si>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</si>
  <si>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</si>
  <si>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</si>
  <si>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</si>
  <si>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</si>
  <si>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</si>
  <si>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</si>
  <si>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</si>
  <si>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</si>
  <si>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</si>
  <si>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</si>
  <si>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</si>
  <si>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</si>
  <si>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</si>
  <si>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</si>
  <si>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</si>
  <si>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</si>
  <si>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</si>
  <si>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</si>
  <si>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</si>
  <si>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</si>
  <si>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</si>
  <si>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</si>
  <si>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</si>
  <si>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</si>
  <si>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</si>
  <si>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</si>
  <si>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</si>
  <si>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</si>
  <si>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</si>
  <si>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</si>
  <si>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</si>
  <si>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</si>
  <si>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</si>
  <si>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</si>
  <si>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</si>
  <si>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</si>
  <si>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</si>
  <si>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</si>
  <si>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</si>
  <si>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</si>
  <si>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</si>
  <si>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</si>
  <si>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</si>
  <si>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</si>
  <si>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</si>
  <si>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</si>
  <si>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</si>
  <si>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</si>
  <si>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</si>
  <si>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</si>
  <si>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</si>
  <si>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</si>
  <si>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</si>
  <si>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</si>
  <si>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</si>
  <si>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</si>
  <si>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</si>
  <si>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</si>
  <si>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</si>
  <si>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</si>
  <si>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</si>
  <si>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</si>
  <si>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</si>
  <si>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</si>
  <si>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</si>
  <si>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</si>
  <si>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</si>
  <si>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</si>
  <si>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</si>
  <si>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</si>
  <si>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</si>
  <si>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</si>
  <si>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</si>
  <si>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</si>
  <si>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</si>
  <si>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</si>
  <si>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</si>
  <si>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</si>
  <si>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</si>
  <si>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</si>
  <si>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</si>
  <si>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</si>
  <si>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</si>
  <si>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</si>
  <si>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</si>
  <si>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</si>
  <si>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</si>
  <si>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</si>
  <si>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</si>
  <si>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</si>
  <si>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</si>
  <si>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</si>
  <si>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</si>
  <si>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</si>
  <si>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</si>
  <si>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</si>
  <si>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</si>
  <si>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</si>
  <si>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</si>
  <si>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</si>
  <si>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</si>
  <si>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</si>
  <si>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</si>
  <si>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</si>
  <si>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</si>
  <si>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</si>
  <si>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</si>
  <si>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</si>
  <si>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</si>
  <si>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</si>
  <si>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</si>
  <si>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</si>
  <si>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</si>
  <si>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</si>
  <si>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</si>
  <si>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</si>
  <si>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</si>
  <si>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</si>
  <si>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</si>
  <si>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</si>
  <si>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</si>
  <si>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</si>
  <si>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</si>
  <si>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</si>
  <si>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</si>
  <si>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</si>
  <si>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</si>
  <si>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</si>
  <si>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</si>
  <si>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</si>
  <si>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</si>
  <si>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</si>
  <si>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</si>
  <si>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</si>
  <si>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</si>
  <si>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</si>
  <si>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</si>
  <si>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</si>
  <si>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</si>
  <si>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</si>
  <si>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</si>
  <si>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</si>
  <si>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</si>
  <si>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</si>
  <si>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</si>
  <si>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</si>
  <si>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</si>
  <si>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</si>
  <si>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</si>
  <si>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</si>
  <si>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</si>
  <si>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</si>
  <si>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</si>
  <si>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</si>
  <si>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</si>
  <si>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</si>
  <si>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</si>
  <si>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</si>
  <si>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</si>
  <si>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</si>
  <si>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</si>
  <si>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</si>
  <si>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</si>
  <si>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</si>
  <si>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</si>
  <si>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</si>
  <si>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</si>
  <si>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</si>
  <si>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</si>
  <si>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</si>
  <si>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</si>
  <si>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</si>
  <si>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</si>
  <si>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</si>
  <si>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</si>
  <si>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</si>
  <si>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</si>
  <si>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</si>
  <si>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</si>
  <si>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</si>
  <si>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</si>
  <si>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</si>
  <si>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</si>
  <si>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</si>
  <si>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</si>
  <si>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</si>
  <si>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</si>
  <si>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</si>
  <si>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</si>
  <si>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</si>
  <si>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</si>
  <si>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</si>
  <si>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</si>
  <si>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</si>
  <si>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</si>
  <si>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</si>
  <si>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</si>
  <si>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</si>
  <si>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</si>
  <si>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</si>
  <si>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</si>
  <si>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</si>
  <si>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</si>
  <si>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</si>
  <si>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</si>
  <si>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</si>
  <si>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</si>
  <si>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</si>
  <si>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</si>
  <si>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</si>
  <si>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</si>
  <si>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</si>
  <si>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</si>
  <si>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</si>
  <si>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</si>
  <si>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</si>
  <si>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</si>
  <si>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</si>
  <si>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</si>
  <si>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</si>
  <si>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</si>
  <si>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</si>
  <si>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</si>
  <si>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</si>
  <si>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</si>
  <si>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</si>
  <si>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</si>
  <si>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</si>
  <si>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</si>
  <si>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</si>
  <si>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</si>
  <si>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</si>
  <si>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</si>
  <si>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</si>
  <si>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</si>
  <si>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</si>
  <si>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</si>
  <si>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</si>
  <si>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</si>
  <si>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</si>
  <si>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</si>
  <si>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</si>
  <si>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</si>
  <si>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</si>
  <si>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</si>
  <si>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</si>
  <si>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</si>
  <si>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</si>
  <si>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</si>
  <si>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</si>
  <si>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</si>
  <si>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</si>
  <si>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</si>
  <si>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</si>
  <si>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</si>
  <si>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</si>
  <si>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</si>
  <si>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</si>
  <si>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</si>
  <si>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</si>
  <si>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</si>
  <si>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</si>
  <si>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</si>
  <si>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</si>
  <si>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</si>
  <si>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</si>
  <si>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</si>
  <si>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</si>
  <si>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</si>
  <si>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</si>
  <si>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</si>
  <si>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</si>
  <si>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</si>
  <si>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</si>
  <si>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</si>
  <si>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</si>
  <si>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</si>
  <si>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</si>
  <si>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</si>
  <si>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</si>
  <si>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</si>
  <si>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</si>
  <si>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</si>
  <si>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</si>
  <si>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</si>
  <si>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</si>
  <si>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</si>
  <si>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</si>
  <si>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</si>
  <si>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</si>
  <si>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</si>
  <si>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</si>
  <si>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</si>
  <si>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</si>
  <si>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</si>
  <si>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</si>
  <si>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</si>
  <si>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</si>
  <si>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</si>
  <si>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</si>
  <si>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</si>
  <si>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</si>
  <si>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</si>
  <si>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</si>
  <si>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</si>
  <si>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</si>
  <si>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</si>
  <si>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</si>
  <si>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</si>
  <si>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</si>
  <si>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</si>
  <si>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</si>
  <si>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</si>
  <si>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</si>
  <si>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</si>
  <si>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</si>
  <si>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</si>
  <si>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</si>
  <si>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</si>
  <si>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</si>
  <si>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</si>
  <si>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</si>
  <si>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</si>
  <si>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</si>
  <si>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</si>
  <si>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</si>
  <si>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</si>
  <si>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</si>
  <si>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</si>
  <si>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</si>
  <si>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</si>
  <si>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</si>
  <si>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</si>
  <si>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</si>
  <si>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</si>
  <si>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</si>
  <si>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</si>
  <si>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</si>
  <si>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</si>
  <si>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</si>
  <si>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</si>
  <si>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</si>
  <si>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</si>
  <si>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</si>
  <si>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</si>
  <si>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</si>
  <si>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</si>
  <si>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</si>
  <si>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</si>
  <si>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</si>
  <si>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</si>
  <si>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</si>
  <si>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</si>
  <si>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</si>
  <si>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</si>
  <si>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</si>
  <si>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</si>
  <si>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</si>
  <si>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</si>
  <si>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</si>
  <si>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</si>
  <si>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</si>
  <si>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</si>
  <si>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</si>
  <si>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</si>
  <si>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</si>
  <si>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</si>
  <si>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</si>
  <si>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</si>
  <si>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</si>
  <si>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</si>
  <si>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</si>
  <si>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</si>
  <si>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</si>
  <si>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</si>
  <si>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</si>
  <si>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</si>
  <si>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</si>
  <si>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</si>
  <si>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</si>
  <si>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</si>
  <si>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</si>
  <si>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</si>
  <si>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</si>
  <si>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</si>
  <si>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</si>
  <si>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</si>
  <si>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</si>
  <si>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</si>
  <si>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</si>
  <si>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</si>
  <si>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</si>
  <si>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</si>
  <si>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</si>
  <si>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</si>
  <si>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</si>
  <si>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</si>
  <si>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</si>
  <si>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</si>
  <si>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</si>
  <si>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</si>
  <si>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</si>
  <si>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</si>
  <si>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</si>
  <si>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</si>
  <si>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</si>
  <si>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</si>
  <si>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</si>
  <si>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</si>
  <si>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</si>
  <si>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</si>
  <si>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</si>
  <si>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</si>
  <si>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</si>
  <si>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</si>
  <si>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</si>
  <si>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</si>
  <si>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</si>
  <si>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</si>
  <si>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</si>
  <si>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</si>
  <si>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</si>
  <si>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</si>
  <si>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</si>
  <si>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</si>
  <si>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</si>
  <si>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</si>
  <si>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</si>
  <si>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</si>
  <si>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</si>
  <si>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</si>
  <si>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</si>
  <si>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</si>
  <si>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</si>
  <si>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</si>
  <si>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</si>
  <si>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</si>
  <si>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</si>
  <si>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</si>
  <si>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</si>
  <si>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</si>
  <si>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</si>
  <si>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</si>
  <si>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</si>
  <si>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</si>
  <si>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</si>
  <si>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</si>
  <si>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</si>
  <si>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</si>
  <si>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</si>
  <si>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</si>
  <si>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</si>
  <si>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</si>
  <si>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</si>
  <si>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</si>
  <si>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</si>
  <si>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</si>
  <si>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</si>
  <si>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</si>
  <si>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</si>
  <si>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</si>
  <si>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</si>
  <si>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</si>
  <si>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</si>
  <si>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</si>
  <si>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</si>
  <si>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</si>
  <si>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</si>
  <si>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</si>
  <si>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</si>
  <si>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</si>
  <si>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</si>
  <si>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</si>
  <si>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</si>
  <si>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</si>
  <si>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</si>
  <si>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</si>
  <si>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</si>
  <si>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</si>
  <si>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</si>
  <si>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</si>
  <si>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</si>
  <si>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</si>
  <si>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</si>
  <si>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</si>
  <si>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</si>
  <si>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</si>
  <si>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</si>
  <si>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</si>
  <si>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</si>
  <si>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</si>
  <si>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</si>
  <si>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</si>
  <si>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</si>
  <si>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</si>
  <si>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</si>
  <si>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</si>
  <si>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</si>
  <si>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</si>
  <si>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</si>
  <si>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</si>
  <si>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</si>
  <si>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</si>
  <si>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</si>
  <si>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</si>
  <si>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</si>
  <si>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</si>
  <si>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</si>
  <si>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</si>
  <si>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</si>
  <si>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</si>
  <si>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</si>
  <si>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</si>
  <si>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</si>
  <si>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</si>
  <si>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</si>
  <si>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</si>
  <si>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</si>
  <si>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</si>
  <si>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</si>
  <si>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</si>
  <si>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</si>
  <si>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</si>
  <si>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</si>
  <si>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</si>
  <si>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</si>
  <si>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</si>
  <si>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</si>
  <si>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</si>
  <si>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</si>
  <si>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</si>
  <si>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</si>
  <si>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</si>
  <si>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</si>
  <si>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</si>
  <si>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</si>
  <si>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</si>
  <si>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</si>
  <si>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</si>
  <si>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</si>
  <si>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</si>
  <si>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</si>
  <si>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</si>
  <si>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</si>
  <si>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</si>
  <si>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</si>
  <si>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</si>
  <si>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</si>
  <si>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</si>
  <si>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</si>
  <si>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</si>
  <si>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</si>
  <si>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</si>
  <si>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</si>
  <si>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</si>
  <si>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</si>
  <si>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</si>
  <si>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</si>
  <si>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</si>
  <si>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</si>
  <si>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</si>
  <si>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</si>
  <si>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</si>
  <si>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</si>
  <si>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</si>
  <si>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</si>
  <si>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</si>
  <si>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</si>
  <si>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</si>
  <si>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</si>
  <si>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</si>
  <si>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</si>
  <si>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</si>
  <si>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</si>
  <si>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</si>
  <si>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</si>
  <si>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</si>
  <si>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</si>
  <si>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</si>
  <si>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</si>
  <si>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</si>
  <si>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</si>
  <si>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</si>
  <si>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</si>
  <si>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</si>
  <si>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</si>
  <si>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</si>
  <si>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</si>
  <si>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</si>
  <si>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</si>
  <si>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</si>
  <si>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</si>
  <si>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</si>
  <si>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</si>
  <si>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</si>
  <si>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</si>
  <si>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</si>
  <si>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</si>
  <si>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</si>
  <si>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</si>
  <si>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</si>
  <si>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</si>
  <si>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</si>
  <si>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</si>
  <si>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</si>
  <si>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</si>
  <si>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</si>
  <si>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</si>
  <si>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</si>
  <si>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</si>
  <si>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</si>
  <si>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</si>
  <si>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</si>
  <si>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</si>
  <si>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</si>
  <si>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</si>
  <si>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</si>
  <si>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</si>
  <si>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</si>
  <si>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</si>
  <si>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</si>
  <si>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</si>
  <si>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</si>
  <si>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</si>
  <si>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</si>
  <si>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</si>
  <si>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</si>
  <si>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</si>
  <si>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</si>
  <si>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</si>
  <si>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</si>
  <si>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</si>
  <si>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</si>
  <si>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</si>
  <si>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</si>
  <si>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</si>
  <si>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</si>
  <si>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</si>
  <si>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</si>
  <si>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</si>
  <si>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</si>
  <si>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</si>
  <si>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</si>
  <si>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</si>
  <si>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</si>
  <si>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</si>
  <si>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</si>
  <si>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</si>
  <si>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</si>
  <si>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</si>
  <si>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</si>
  <si>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</si>
  <si>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</si>
  <si>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</si>
  <si>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</si>
  <si>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</si>
  <si>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</si>
  <si>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</si>
  <si>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</si>
  <si>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</si>
  <si>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</si>
  <si>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</si>
  <si>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</si>
  <si>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</si>
  <si>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</si>
  <si>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</si>
  <si>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</si>
  <si>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</si>
  <si>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</si>
  <si>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</si>
  <si>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</si>
  <si>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</si>
  <si>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</si>
  <si>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</si>
  <si>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</si>
  <si>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</si>
  <si>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</si>
  <si>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</si>
  <si>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</si>
  <si>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</si>
  <si>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</si>
  <si>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</si>
  <si>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</si>
  <si>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</si>
  <si>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</si>
  <si>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</si>
  <si>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</si>
  <si>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</si>
  <si>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</si>
  <si>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</si>
  <si>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</si>
  <si>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</si>
  <si>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</si>
  <si>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</si>
  <si>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</si>
  <si>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</si>
  <si>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</si>
  <si>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</si>
  <si>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</si>
  <si>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</si>
  <si>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</si>
  <si>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</si>
  <si>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</si>
  <si>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</si>
  <si>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</si>
  <si>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</si>
  <si>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</si>
  <si>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</si>
  <si>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</si>
  <si>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</si>
  <si>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</si>
  <si>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</si>
  <si>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</si>
  <si>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</si>
  <si>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</si>
  <si>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</si>
  <si>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</si>
  <si>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</si>
  <si>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</si>
  <si>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</si>
  <si>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</si>
  <si>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</si>
  <si>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</si>
  <si>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</si>
  <si>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</si>
  <si>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</si>
  <si>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</si>
  <si>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</si>
  <si>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</si>
  <si>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</si>
  <si>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</si>
  <si>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</si>
  <si>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</si>
  <si>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</si>
  <si>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</si>
  <si>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</si>
  <si>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</si>
  <si>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</si>
  <si>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</si>
  <si>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</si>
  <si>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</si>
  <si>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</si>
  <si>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</si>
  <si>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</si>
  <si>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</si>
  <si>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</si>
  <si>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</si>
  <si>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</si>
  <si>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</si>
  <si>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</si>
  <si>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</si>
  <si>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</si>
  <si>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</si>
  <si>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</si>
  <si>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</si>
  <si>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</si>
  <si>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</si>
  <si>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</si>
  <si>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</si>
  <si>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</si>
  <si>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</si>
  <si>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</si>
  <si>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</si>
  <si>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</si>
  <si>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</si>
  <si>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</si>
  <si>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</si>
  <si>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</si>
  <si>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</si>
  <si>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</si>
  <si>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</si>
  <si>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</si>
  <si>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</si>
  <si>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</si>
  <si>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</si>
  <si>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</si>
  <si>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</si>
  <si>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</si>
  <si>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</si>
  <si>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</si>
  <si>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</si>
  <si>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</si>
  <si>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</si>
  <si>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</si>
  <si>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</si>
  <si>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</si>
  <si>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</si>
  <si>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</si>
  <si>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</si>
  <si>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</si>
  <si>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</si>
  <si>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</si>
  <si>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</si>
  <si>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</si>
  <si>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</si>
  <si>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</si>
  <si>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</si>
  <si>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</si>
  <si>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</si>
  <si>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</si>
  <si>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</si>
  <si>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</si>
  <si>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</si>
  <si>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</si>
  <si>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</si>
  <si>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</si>
  <si>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</si>
  <si>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</si>
  <si>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</si>
  <si>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</si>
  <si>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</si>
  <si>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</si>
  <si>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</si>
  <si>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</si>
  <si>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</si>
  <si>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</si>
  <si>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</si>
  <si>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</si>
  <si>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</si>
  <si>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</si>
  <si>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</si>
  <si>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</si>
  <si>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</si>
  <si>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</si>
  <si>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</si>
  <si>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</si>
  <si>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</si>
  <si>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</si>
  <si>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</si>
  <si>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</si>
  <si>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</si>
  <si>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</si>
  <si>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</si>
  <si>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</si>
  <si>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</si>
  <si>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</si>
  <si>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</si>
  <si>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</si>
  <si>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</si>
  <si>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</si>
  <si>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</si>
  <si>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</si>
  <si>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</si>
  <si>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</si>
  <si>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</si>
  <si>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</si>
  <si>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</si>
  <si>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</si>
  <si>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</si>
  <si>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</si>
  <si>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</si>
  <si>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</si>
  <si>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</si>
  <si>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</si>
  <si>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</si>
  <si>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</si>
  <si>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</si>
  <si>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</si>
  <si>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</si>
  <si>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</si>
  <si>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</si>
  <si>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</si>
  <si>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</si>
  <si>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</si>
  <si>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</si>
  <si>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</si>
  <si>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</si>
  <si>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</si>
  <si>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</si>
  <si>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</si>
  <si>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</si>
  <si>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</si>
  <si>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</si>
  <si>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</si>
  <si>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</si>
  <si>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</si>
  <si>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</si>
  <si>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</si>
  <si>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</si>
  <si>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</si>
  <si>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</si>
  <si>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</si>
  <si>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</si>
  <si>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</si>
  <si>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</si>
  <si>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</si>
  <si>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</si>
  <si>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</si>
  <si>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</si>
  <si>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</si>
  <si>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</si>
  <si>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</si>
  <si>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</si>
  <si>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</si>
  <si>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</si>
  <si>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</si>
  <si>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</si>
  <si>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</si>
  <si>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</si>
  <si>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</si>
  <si>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</si>
  <si>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</si>
  <si>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</si>
  <si>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</si>
  <si>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</si>
  <si>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</si>
  <si>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</si>
  <si>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</si>
  <si>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</si>
  <si>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</si>
  <si>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</si>
  <si>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</si>
  <si>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</si>
  <si>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</si>
  <si>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</si>
  <si>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</si>
  <si>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</si>
  <si>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</si>
  <si>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</si>
  <si>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</si>
  <si>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</si>
  <si>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</si>
  <si>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</si>
  <si>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</si>
  <si>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</si>
  <si>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</si>
  <si>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</si>
  <si>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</si>
  <si>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</si>
  <si>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</si>
  <si>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</si>
  <si>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</si>
  <si>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</si>
  <si>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</si>
  <si>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</si>
  <si>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</si>
  <si>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</si>
  <si>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</si>
  <si>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</si>
  <si>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</si>
  <si>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</si>
  <si>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</si>
  <si>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</si>
  <si>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</si>
  <si>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</si>
  <si>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</si>
  <si>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</si>
  <si>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</si>
  <si>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</si>
  <si>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</si>
  <si>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</si>
  <si>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</si>
  <si>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</si>
  <si>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</si>
  <si>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</si>
  <si>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</si>
  <si>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</si>
  <si>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</si>
  <si>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</si>
  <si>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</si>
  <si>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</si>
  <si>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</si>
  <si>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</si>
  <si>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</si>
  <si>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</si>
  <si>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</si>
  <si>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</si>
  <si>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</si>
  <si>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</si>
  <si>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</si>
  <si>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</si>
  <si>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</si>
  <si>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</si>
  <si>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</si>
  <si>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</si>
  <si>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</si>
  <si>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</si>
  <si>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</si>
  <si>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</si>
  <si>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</si>
  <si>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</si>
  <si>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</si>
  <si>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</si>
  <si>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</si>
  <si>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</si>
  <si>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</si>
  <si>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</si>
  <si>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</si>
  <si>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</si>
  <si>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</si>
  <si>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</si>
  <si>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</si>
  <si>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</si>
  <si>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</si>
  <si>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</si>
  <si>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</si>
  <si>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</si>
  <si>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</si>
  <si>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</si>
  <si>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</si>
  <si>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</si>
  <si>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</si>
  <si>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</si>
  <si>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</si>
  <si>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</si>
  <si>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</si>
  <si>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</si>
  <si>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</si>
  <si>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</si>
  <si>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</si>
  <si>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</si>
  <si>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</si>
  <si>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</si>
  <si>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</si>
  <si>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</si>
  <si>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</si>
  <si>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</si>
  <si>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</si>
  <si>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</si>
  <si>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</si>
  <si>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</si>
  <si>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</si>
  <si>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</si>
  <si>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</si>
  <si>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</si>
  <si>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</si>
  <si>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</si>
  <si>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</si>
  <si>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</si>
  <si>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</si>
  <si>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</si>
  <si>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</si>
  <si>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</si>
  <si>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</si>
  <si>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</si>
  <si>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</si>
  <si>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</si>
  <si>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</si>
  <si>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</si>
  <si>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</si>
  <si>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</si>
  <si>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</si>
  <si>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</si>
  <si>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</si>
  <si>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</si>
  <si>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</si>
  <si>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</si>
  <si>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</si>
  <si>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</si>
  <si>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</si>
  <si>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</si>
  <si>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</si>
  <si>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</si>
  <si>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</si>
  <si>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</si>
  <si>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</si>
  <si>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</si>
  <si>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</si>
  <si>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</si>
  <si>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</si>
  <si>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</si>
  <si>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</si>
  <si>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</si>
  <si>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</si>
  <si>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</si>
  <si>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</si>
  <si>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</si>
  <si>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</si>
  <si>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</si>
  <si>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</si>
  <si>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</si>
  <si>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</si>
  <si>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</si>
  <si>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</si>
  <si>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</si>
  <si>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</si>
  <si>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</si>
  <si>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</si>
  <si>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</si>
  <si>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</si>
  <si>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</si>
  <si>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</si>
  <si>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</si>
  <si>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</si>
  <si>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</si>
  <si>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</si>
  <si>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</si>
  <si>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</si>
  <si>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</si>
  <si>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</si>
  <si>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</si>
  <si>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</si>
  <si>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</si>
  <si>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</si>
  <si>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</si>
  <si>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</si>
  <si>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</si>
  <si>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</si>
  <si>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</si>
  <si>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</si>
  <si>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</si>
  <si>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</si>
  <si>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</si>
  <si>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</si>
  <si>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</si>
  <si>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</si>
  <si>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</si>
  <si>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</si>
  <si>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</si>
  <si>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</si>
  <si>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</si>
  <si>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</si>
  <si>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</si>
  <si>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</si>
  <si>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</si>
  <si>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</si>
  <si>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</si>
  <si>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</si>
  <si>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</si>
  <si>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</si>
  <si>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</si>
  <si>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</si>
  <si>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</si>
  <si>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</si>
  <si>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</si>
  <si>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</si>
  <si>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</si>
  <si>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</si>
  <si>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</si>
  <si>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</si>
  <si>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</si>
  <si>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</si>
  <si>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</si>
  <si>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</si>
  <si>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</si>
  <si>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</si>
  <si>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</si>
  <si>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</si>
  <si>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</si>
  <si>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</si>
  <si>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</si>
  <si>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</si>
  <si>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</si>
  <si>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</si>
  <si>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</si>
  <si>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</si>
  <si>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</si>
  <si>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</si>
  <si>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</si>
  <si>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</si>
  <si>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</si>
  <si>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</si>
  <si>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</si>
  <si>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</si>
  <si>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</si>
  <si>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</si>
  <si>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</si>
  <si>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</si>
  <si>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</si>
  <si>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</si>
  <si>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</si>
  <si>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</si>
  <si>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</si>
  <si>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</si>
  <si>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</si>
  <si>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</si>
  <si>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</si>
  <si>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</si>
  <si>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</si>
  <si>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</si>
  <si>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</si>
  <si>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</si>
  <si>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</si>
  <si>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</si>
  <si>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</si>
  <si>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</si>
  <si>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</si>
  <si>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</si>
  <si>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</si>
  <si>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</si>
  <si>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</si>
  <si>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</si>
  <si>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</si>
  <si>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</si>
  <si>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</si>
  <si>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</si>
  <si>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</si>
  <si>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</si>
  <si>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</si>
  <si>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</si>
  <si>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</si>
  <si>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</si>
  <si>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</si>
  <si>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</si>
  <si>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</si>
  <si>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</si>
  <si>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</si>
  <si>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</si>
  <si>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</si>
  <si>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</si>
  <si>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</si>
  <si>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</si>
  <si>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</si>
  <si>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</si>
  <si>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</si>
  <si>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</si>
  <si>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</si>
  <si>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</si>
  <si>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</si>
  <si>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</si>
  <si>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</si>
  <si>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</si>
  <si>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</si>
  <si>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</si>
  <si>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</si>
  <si>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</si>
  <si>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</si>
  <si>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</si>
  <si>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</si>
  <si>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</si>
  <si>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</si>
  <si>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</si>
  <si>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</si>
  <si>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</si>
  <si>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</si>
  <si>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</si>
  <si>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</si>
  <si>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</si>
  <si>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</si>
  <si>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</si>
  <si>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</si>
  <si>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</si>
  <si>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</si>
  <si>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</si>
  <si>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</si>
  <si>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</si>
  <si>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</si>
  <si>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</si>
  <si>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</si>
  <si>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</si>
  <si>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</si>
  <si>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</si>
  <si>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</si>
  <si>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</si>
  <si>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</si>
  <si>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</si>
  <si>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</si>
  <si>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</si>
  <si>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</si>
  <si>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</si>
  <si>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</si>
  <si>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</si>
  <si>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</si>
  <si>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</si>
  <si>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</si>
  <si>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</si>
  <si>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</si>
  <si>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</si>
  <si>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</si>
  <si>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</si>
  <si>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</si>
  <si>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</si>
  <si>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</si>
  <si>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</si>
  <si>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</si>
  <si>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</si>
  <si>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</si>
  <si>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</si>
  <si>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</si>
  <si>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</si>
  <si>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</si>
  <si>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</si>
  <si>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</si>
  <si>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</si>
  <si>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</si>
  <si>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</si>
  <si>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</si>
  <si>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</si>
  <si>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</si>
  <si>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</si>
  <si>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</si>
  <si>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</si>
  <si>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</si>
  <si>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</si>
  <si>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</si>
  <si>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</si>
  <si>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</si>
  <si>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</si>
  <si>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</si>
  <si>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</si>
  <si>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</si>
  <si>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</si>
  <si>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</si>
  <si>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</si>
  <si>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</si>
  <si>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</si>
  <si>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</si>
  <si>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</si>
  <si>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</si>
  <si>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</si>
  <si>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</si>
  <si>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</si>
  <si>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</si>
  <si>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</si>
  <si>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</si>
  <si>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</si>
  <si>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</si>
  <si>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</si>
  <si>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</si>
  <si>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</si>
  <si>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</si>
  <si>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</si>
  <si>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</si>
  <si>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</si>
  <si>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</si>
  <si>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</si>
  <si>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</si>
  <si>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</si>
  <si>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</si>
  <si>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</si>
  <si>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</si>
  <si>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</si>
  <si>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</si>
  <si>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</si>
  <si>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</si>
  <si>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</si>
  <si>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</si>
  <si>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</si>
  <si>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</si>
  <si>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</si>
  <si>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</si>
  <si>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</si>
  <si>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</si>
  <si>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</si>
  <si>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</si>
  <si>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</si>
  <si>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</si>
  <si>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</si>
  <si>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</si>
  <si>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</si>
  <si>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</si>
  <si>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</si>
  <si>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</si>
  <si>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</si>
  <si>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</si>
  <si>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</si>
  <si>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</si>
  <si>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</si>
  <si>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</si>
  <si>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</si>
  <si>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</si>
  <si>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</si>
  <si>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</si>
  <si>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</si>
  <si>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</si>
  <si>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</si>
  <si>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</si>
  <si>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</si>
  <si>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</si>
  <si>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</si>
  <si>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</si>
  <si>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</si>
  <si>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</si>
  <si>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</si>
  <si>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</si>
  <si>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</si>
  <si>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</si>
  <si>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</si>
  <si>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</si>
  <si>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</si>
  <si>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</si>
  <si>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</si>
  <si>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</si>
  <si>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</si>
  <si>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</si>
  <si>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</si>
  <si>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</si>
  <si>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</si>
  <si>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</si>
  <si>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</si>
  <si>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</si>
  <si>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</si>
  <si>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</si>
  <si>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</si>
  <si>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</si>
  <si>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</si>
  <si>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</si>
  <si>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</si>
  <si>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</si>
  <si>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</si>
  <si>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</si>
  <si>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</si>
  <si>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</si>
  <si>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</si>
  <si>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</si>
  <si>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</si>
  <si>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</si>
  <si>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</si>
  <si>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</si>
  <si>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</si>
  <si>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</si>
  <si>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</si>
  <si>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</si>
  <si>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</si>
  <si>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</si>
  <si>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</si>
  <si>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</si>
  <si>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</si>
  <si>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</si>
  <si>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</si>
  <si>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</si>
  <si>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</si>
  <si>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</si>
  <si>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</si>
  <si>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</si>
  <si>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</si>
  <si>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</si>
  <si>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</si>
  <si>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</si>
  <si>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</si>
  <si>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</si>
  <si>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</si>
  <si>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</si>
  <si>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</si>
  <si>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</si>
  <si>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</si>
  <si>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</si>
  <si>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</si>
  <si>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</si>
  <si>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</si>
  <si>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</si>
  <si>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</si>
  <si>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</si>
  <si>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</si>
  <si>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</si>
  <si>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</si>
  <si>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</si>
  <si>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</si>
  <si>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</si>
  <si>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</si>
  <si>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</si>
  <si>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</si>
  <si>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</si>
  <si>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</si>
  <si>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</si>
  <si>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</si>
  <si>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</si>
  <si>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</si>
  <si>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</si>
  <si>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</si>
  <si>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</si>
  <si>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</si>
  <si>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</si>
  <si>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</si>
  <si>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</si>
  <si>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</si>
  <si>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</si>
  <si>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</si>
  <si>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</si>
  <si>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</si>
  <si>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</si>
  <si>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</si>
  <si>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</si>
  <si>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</si>
  <si>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</si>
  <si>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</si>
  <si>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</si>
  <si>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</si>
  <si>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</si>
  <si>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</si>
  <si>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</si>
  <si>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</si>
  <si>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</si>
  <si>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</si>
  <si>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</si>
  <si>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</si>
  <si>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</si>
  <si>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</si>
  <si>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</si>
  <si>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</si>
  <si>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</si>
  <si>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</si>
  <si>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</si>
  <si>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</si>
  <si>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</si>
  <si>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</si>
  <si>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</si>
  <si>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</si>
  <si>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</si>
  <si>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</si>
  <si>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</si>
  <si>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</si>
  <si>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</si>
  <si>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</si>
  <si>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</si>
  <si>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</si>
  <si>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</si>
  <si>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</si>
  <si>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</si>
  <si>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</si>
  <si>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</si>
  <si>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</si>
  <si>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</si>
  <si>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</si>
  <si>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</si>
  <si>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</si>
  <si>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</si>
  <si>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</si>
  <si>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</si>
  <si>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</si>
  <si>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</si>
  <si>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</si>
  <si>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</si>
  <si>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</si>
  <si>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</si>
  <si>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</si>
  <si>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</si>
  <si>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</si>
  <si>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</si>
  <si>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</si>
  <si>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</si>
  <si>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</si>
  <si>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</si>
  <si>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</si>
  <si>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</si>
  <si>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</si>
  <si>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</si>
  <si>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</si>
  <si>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</si>
  <si>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</si>
  <si>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</si>
  <si>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</si>
  <si>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</si>
  <si>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</si>
  <si>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</si>
  <si>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</si>
  <si>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</si>
  <si>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</si>
  <si>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</si>
  <si>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</si>
  <si>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</si>
  <si>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</si>
  <si>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</si>
  <si>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</si>
  <si>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</si>
  <si>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</si>
  <si>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</si>
  <si>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</si>
  <si>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</si>
  <si>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</si>
  <si>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</si>
  <si>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</si>
  <si>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</si>
  <si>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</si>
  <si>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</si>
  <si>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</si>
  <si>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</si>
  <si>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</si>
  <si>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</si>
  <si>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</si>
  <si>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</si>
  <si>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</si>
  <si>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</si>
  <si>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</si>
  <si>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</si>
  <si>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</si>
  <si>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</si>
  <si>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</si>
  <si>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</si>
  <si>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</si>
  <si>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</si>
  <si>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</si>
  <si>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</si>
  <si>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</si>
  <si>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</si>
  <si>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</si>
  <si>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</si>
  <si>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</si>
  <si>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</si>
  <si>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</si>
  <si>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</si>
  <si>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</si>
  <si>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</si>
  <si>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</si>
  <si>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</si>
  <si>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</si>
  <si>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</si>
  <si>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</si>
  <si>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</si>
  <si>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</si>
  <si>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</si>
  <si>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</si>
  <si>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</si>
  <si>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</si>
  <si>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</si>
  <si>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</si>
  <si>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</si>
  <si>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</si>
  <si>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</si>
  <si>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</si>
  <si>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</si>
  <si>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</si>
  <si>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</si>
  <si>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</si>
  <si>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</si>
  <si>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</si>
  <si>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</si>
  <si>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</si>
  <si>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</si>
  <si>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</si>
  <si>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</si>
  <si>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</si>
  <si>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</si>
  <si>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</si>
  <si>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</si>
  <si>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</si>
  <si>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</si>
  <si>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</si>
  <si>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</si>
  <si>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</si>
  <si>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</si>
  <si>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</si>
  <si>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</si>
  <si>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</si>
  <si>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</si>
  <si>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</si>
  <si>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</si>
  <si>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</si>
  <si>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</si>
  <si>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</si>
  <si>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</si>
  <si>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</si>
  <si>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</si>
  <si>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</si>
  <si>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</si>
  <si>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</si>
  <si>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</si>
  <si>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</si>
  <si>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</si>
  <si>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</si>
  <si>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</si>
  <si>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</si>
  <si>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</si>
  <si>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</si>
  <si>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</si>
  <si>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</si>
  <si>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</si>
  <si>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</si>
  <si>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</si>
  <si>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</si>
  <si>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</si>
  <si>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</si>
  <si>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</si>
  <si>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</si>
  <si>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</si>
  <si>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</si>
  <si>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</si>
  <si>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</si>
  <si>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</si>
  <si>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</si>
  <si>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</si>
  <si>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</si>
  <si>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</si>
  <si>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</si>
  <si>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</si>
  <si>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</si>
  <si>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</si>
  <si>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</si>
  <si>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</si>
  <si>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</si>
  <si>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</si>
  <si>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</si>
  <si>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</si>
  <si>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</si>
  <si>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</si>
  <si>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</si>
  <si>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</si>
  <si>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</si>
  <si>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</si>
  <si>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</si>
  <si>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</si>
  <si>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</si>
  <si>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</si>
  <si>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</si>
  <si>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</si>
  <si>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</si>
  <si>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</si>
  <si>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</si>
  <si>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</si>
  <si>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</si>
  <si>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</si>
  <si>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</si>
  <si>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</si>
  <si>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</si>
  <si>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</si>
  <si>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</si>
  <si>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</si>
  <si>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</si>
  <si>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</si>
  <si>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</si>
  <si>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</si>
  <si>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</si>
  <si>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</si>
  <si>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</si>
  <si>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</si>
  <si>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</si>
  <si>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</si>
  <si>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</si>
  <si>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</si>
  <si>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</si>
  <si>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</si>
  <si>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</si>
  <si>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</si>
  <si>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</si>
  <si>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</si>
  <si>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</si>
  <si>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</si>
  <si>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</si>
  <si>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</si>
  <si>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</si>
  <si>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</si>
  <si>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</si>
  <si>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</si>
  <si>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</si>
  <si>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</si>
  <si>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</si>
  <si>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</si>
  <si>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</si>
  <si>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</si>
  <si>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</si>
  <si>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</si>
  <si>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</si>
  <si>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</si>
  <si>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</si>
  <si>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</si>
  <si>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</si>
  <si>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</si>
  <si>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</si>
  <si>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</si>
  <si>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</si>
  <si>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</si>
  <si>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</si>
  <si>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</si>
  <si>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</si>
  <si>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</si>
  <si>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</si>
  <si>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</si>
  <si>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</si>
  <si>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</si>
  <si>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</si>
  <si>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</si>
  <si>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</si>
  <si>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</si>
  <si>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</si>
  <si>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</si>
  <si>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</si>
  <si>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</si>
  <si>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</si>
  <si>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</si>
  <si>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</si>
  <si>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</si>
  <si>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</si>
  <si>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</si>
  <si>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</si>
  <si>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</si>
  <si>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</si>
  <si>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</si>
  <si>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</si>
  <si>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</si>
  <si>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</si>
  <si>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</si>
  <si>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</si>
  <si>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</si>
  <si>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</si>
  <si>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</si>
  <si>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</si>
  <si>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</si>
  <si>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</si>
  <si>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</si>
  <si>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</si>
  <si>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</si>
  <si>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</si>
  <si>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</si>
  <si>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</si>
  <si>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</si>
  <si>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</si>
  <si>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</si>
  <si>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</si>
  <si>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</si>
  <si>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</si>
  <si>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</si>
  <si>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</si>
  <si>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</si>
  <si>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</si>
  <si>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</si>
  <si>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</si>
  <si>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</si>
  <si>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</si>
  <si>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</si>
  <si>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</si>
  <si>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</si>
  <si>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</si>
  <si>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</si>
  <si>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</si>
  <si>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</si>
  <si>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</si>
  <si>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</si>
  <si>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</si>
  <si>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</si>
  <si>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</si>
  <si>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</si>
  <si>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</si>
  <si>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</si>
  <si>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</si>
  <si>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</si>
  <si>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</si>
  <si>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</si>
  <si>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</si>
  <si>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</si>
  <si>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</si>
  <si>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</si>
  <si>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</si>
  <si>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</si>
  <si>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</si>
  <si>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</si>
  <si>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</si>
  <si>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</si>
  <si>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</si>
  <si>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</si>
  <si>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</si>
  <si>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</si>
  <si>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</si>
  <si>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</si>
  <si>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</si>
  <si>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</si>
  <si>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</si>
  <si>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</si>
  <si>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</si>
  <si>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</si>
  <si>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</si>
  <si>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</si>
  <si>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</si>
  <si>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</si>
  <si>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</si>
  <si>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</si>
  <si>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</si>
  <si>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</si>
  <si>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</si>
  <si>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</si>
  <si>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</si>
  <si>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</si>
  <si>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</si>
  <si>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</si>
  <si>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</si>
  <si>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</si>
  <si>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</si>
  <si>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</si>
  <si>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</si>
  <si>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</si>
  <si>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</si>
  <si>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</si>
  <si>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</si>
  <si>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</si>
  <si>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</si>
  <si>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</si>
  <si>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</si>
  <si>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</si>
  <si>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</si>
  <si>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</si>
  <si>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</si>
  <si>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</si>
  <si>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</si>
  <si>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</si>
  <si>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</si>
  <si>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</si>
  <si>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</si>
  <si>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</si>
  <si>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</si>
  <si>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</si>
  <si>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</si>
  <si>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</si>
  <si>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</si>
  <si>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</si>
  <si>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</si>
  <si>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</si>
  <si>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</si>
  <si>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</si>
  <si>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</si>
  <si>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</si>
  <si>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</si>
  <si>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</si>
  <si>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</si>
  <si>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</si>
  <si>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</si>
  <si>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</si>
  <si>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</si>
  <si>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</si>
  <si>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</si>
  <si>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</si>
  <si>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</si>
  <si>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</si>
  <si>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</si>
  <si>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</si>
  <si>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</si>
  <si>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</si>
  <si>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</si>
  <si>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</si>
  <si>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</si>
  <si>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</si>
  <si>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</si>
  <si>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</si>
  <si>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</si>
  <si>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</si>
  <si>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</si>
  <si>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</si>
  <si>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</si>
  <si>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</si>
  <si>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</si>
  <si>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</si>
  <si>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</si>
  <si>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</si>
  <si>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</si>
  <si>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</si>
  <si>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</si>
  <si>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</si>
  <si>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</si>
  <si>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</si>
  <si>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</si>
  <si>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</si>
  <si>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</si>
  <si>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</si>
  <si>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</si>
  <si>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</si>
  <si>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</si>
  <si>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</si>
  <si>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</si>
  <si>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</si>
  <si>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</si>
  <si>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</si>
  <si>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</si>
  <si>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</si>
  <si>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</si>
  <si>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</si>
  <si>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</si>
  <si>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</si>
  <si>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</si>
  <si>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</si>
  <si>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</si>
  <si>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</si>
  <si>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</si>
  <si>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</si>
  <si>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</si>
  <si>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</si>
  <si>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</si>
  <si>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</si>
  <si>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</si>
  <si>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</si>
  <si>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</si>
  <si>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</si>
  <si>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</si>
  <si>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</si>
  <si>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</si>
  <si>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</si>
  <si>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</si>
  <si>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</si>
  <si>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</si>
  <si>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</si>
  <si>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</si>
  <si>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</si>
  <si>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</si>
  <si>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</si>
  <si>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</si>
  <si>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</si>
  <si>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</si>
  <si>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</si>
  <si>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</si>
  <si>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</si>
  <si>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</si>
  <si>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</si>
  <si>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</si>
  <si>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</si>
  <si>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</si>
  <si>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</si>
  <si>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</si>
  <si>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</si>
  <si>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</si>
  <si>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</si>
  <si>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</si>
  <si>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</si>
  <si>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</si>
  <si>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</si>
  <si>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</si>
  <si>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</si>
  <si>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</si>
  <si>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</si>
  <si>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</si>
  <si>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</si>
  <si>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</si>
  <si>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</si>
  <si>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</si>
  <si>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</si>
  <si>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</si>
  <si>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</si>
  <si>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</si>
  <si>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</si>
  <si>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</si>
  <si>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</si>
  <si>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</si>
  <si>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</si>
  <si>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</si>
  <si>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</si>
  <si>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</si>
  <si>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</si>
  <si>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</si>
  <si>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</si>
  <si>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</si>
  <si>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</si>
  <si>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</si>
  <si>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</si>
  <si>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</si>
  <si>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</si>
  <si>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</si>
  <si>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</si>
  <si>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</si>
  <si>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</si>
  <si>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</si>
  <si>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</si>
  <si>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</si>
  <si>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</si>
  <si>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</si>
  <si>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</si>
  <si>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</si>
  <si>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</si>
  <si>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</si>
  <si>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</si>
  <si>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</si>
  <si>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</si>
  <si>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</si>
  <si>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</si>
  <si>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</si>
  <si>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</si>
  <si>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</si>
  <si>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</si>
  <si>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</si>
  <si>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</si>
  <si>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</si>
  <si>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</si>
  <si>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</si>
  <si>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</si>
  <si>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</si>
  <si>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</si>
  <si>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</si>
  <si>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</si>
  <si>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</si>
  <si>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</si>
  <si>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</si>
  <si>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</si>
  <si>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</si>
  <si>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</si>
  <si>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</si>
  <si>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</si>
  <si>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</si>
  <si>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</si>
  <si>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</si>
  <si>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</si>
  <si>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</si>
  <si>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</si>
  <si>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</si>
  <si>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</si>
  <si>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</si>
  <si>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</si>
  <si>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</si>
  <si>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</si>
  <si>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</si>
  <si>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</si>
  <si>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</si>
  <si>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</si>
  <si>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</si>
  <si>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</si>
  <si>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</si>
  <si>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</si>
  <si>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</si>
  <si>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</si>
  <si>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</si>
  <si>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</si>
  <si>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</si>
  <si>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</si>
  <si>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</si>
  <si>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</si>
  <si>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</si>
  <si>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</si>
  <si>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</si>
  <si>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</si>
  <si>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</si>
  <si>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</si>
  <si>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</si>
  <si>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</si>
  <si>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</si>
  <si>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</si>
  <si>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</si>
  <si>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</si>
  <si>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</si>
  <si>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</si>
  <si>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</si>
  <si>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</si>
  <si>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</si>
  <si>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</si>
  <si>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</si>
  <si>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</si>
  <si>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</si>
  <si>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</si>
  <si>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</si>
  <si>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</si>
  <si>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</si>
  <si>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</si>
  <si>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</si>
  <si>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</si>
  <si>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</si>
  <si>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</si>
  <si>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</si>
  <si>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</si>
  <si>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</si>
  <si>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</si>
  <si>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</si>
  <si>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</si>
  <si>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</si>
  <si>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</si>
  <si>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</si>
  <si>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</si>
  <si>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</si>
  <si>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</si>
  <si>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</si>
  <si>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</si>
  <si>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</si>
  <si>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</si>
  <si>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</si>
  <si>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</si>
  <si>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</si>
  <si>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</si>
  <si>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</si>
  <si>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</si>
  <si>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</si>
  <si>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</si>
  <si>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</si>
  <si>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</si>
  <si>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</si>
  <si>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</si>
  <si>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</si>
  <si>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</si>
  <si>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</si>
  <si>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</si>
  <si>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</si>
  <si>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</si>
  <si>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</si>
  <si>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</si>
  <si>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</si>
  <si>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</si>
  <si>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</si>
  <si>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</si>
  <si>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</si>
  <si>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</si>
  <si>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</si>
  <si>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</si>
  <si>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</si>
  <si>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</si>
  <si>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</si>
  <si>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</si>
  <si>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</si>
  <si>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</si>
  <si>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</si>
  <si>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</si>
  <si>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</si>
  <si>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</si>
  <si>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</si>
  <si>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</si>
  <si>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</si>
  <si>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</si>
  <si>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</si>
  <si>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</si>
  <si>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</si>
  <si>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</si>
  <si>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</si>
  <si>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</si>
  <si>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</si>
  <si>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</si>
  <si>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</si>
  <si>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</si>
  <si>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</si>
  <si>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</si>
  <si>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</si>
  <si>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</si>
  <si>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</si>
  <si>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</si>
  <si>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</si>
  <si>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</si>
  <si>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</si>
  <si>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</si>
  <si>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</si>
  <si>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</si>
  <si>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</si>
  <si>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</si>
  <si>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</si>
  <si>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</si>
  <si>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</si>
  <si>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</si>
  <si>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</si>
  <si>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</si>
  <si>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</si>
  <si>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</si>
  <si>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</si>
  <si>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</si>
  <si>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</si>
  <si>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</si>
  <si>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</si>
  <si>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</si>
  <si>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</si>
  <si>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</si>
  <si>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</si>
  <si>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</si>
  <si>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</si>
  <si>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</si>
  <si>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</si>
  <si>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</si>
  <si>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</si>
  <si>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</si>
  <si>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</si>
  <si>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</si>
  <si>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</si>
  <si>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</si>
  <si>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</si>
  <si>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</si>
  <si>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</si>
  <si>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</si>
  <si>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</si>
  <si>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</si>
  <si>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</si>
  <si>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</si>
  <si>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</si>
  <si>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</si>
  <si>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</si>
  <si>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</si>
  <si>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</si>
  <si>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</si>
  <si>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</si>
  <si>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</si>
  <si>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</si>
  <si>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</si>
  <si>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</si>
  <si>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</si>
  <si>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</si>
  <si>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</si>
  <si>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</si>
  <si>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</si>
  <si>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</si>
  <si>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</si>
  <si>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</si>
  <si>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</si>
  <si>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</si>
  <si>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</si>
  <si>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</si>
  <si>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</si>
  <si>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</si>
  <si>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</si>
  <si>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</si>
  <si>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</si>
  <si>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</si>
  <si>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</si>
  <si>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</si>
  <si>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</si>
  <si>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</si>
  <si>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</si>
  <si>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</si>
  <si>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</si>
  <si>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</si>
  <si>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</si>
  <si>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</si>
  <si>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</si>
  <si>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</si>
  <si>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</si>
  <si>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</si>
  <si>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</si>
  <si>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</si>
  <si>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</si>
  <si>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</si>
  <si>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</si>
  <si>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</si>
  <si>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</si>
  <si>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</si>
  <si>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</si>
  <si>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</si>
  <si>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</si>
  <si>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</si>
  <si>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</si>
  <si>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</si>
  <si>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</si>
  <si>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</si>
  <si>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</si>
  <si>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</si>
  <si>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</si>
  <si>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</si>
  <si>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</si>
  <si>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</si>
  <si>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</si>
  <si>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</si>
  <si>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</si>
  <si>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</si>
  <si>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</si>
  <si>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</si>
  <si>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</si>
  <si>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</si>
  <si>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</si>
  <si>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</si>
  <si>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</si>
  <si>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</si>
  <si>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</si>
  <si>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</si>
  <si>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</si>
  <si>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</si>
  <si>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</si>
  <si>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</si>
  <si>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</si>
  <si>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</si>
  <si>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</si>
  <si>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</si>
  <si>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</si>
  <si>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</si>
  <si>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</si>
  <si>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</si>
  <si>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</si>
  <si>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</si>
  <si>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</si>
  <si>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</si>
  <si>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</si>
  <si>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</si>
  <si>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</si>
  <si>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</si>
  <si>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</si>
  <si>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</si>
  <si>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</si>
  <si>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</si>
  <si>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</si>
  <si>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</si>
  <si>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</si>
  <si>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</si>
  <si>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</si>
  <si>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</si>
  <si>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</si>
  <si>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</si>
  <si>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</si>
  <si>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</si>
  <si>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</si>
  <si>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</si>
  <si>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</si>
  <si>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</si>
  <si>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</si>
  <si>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</si>
  <si>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</si>
  <si>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</si>
  <si>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</si>
  <si>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</si>
  <si>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</si>
  <si>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</si>
  <si>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</si>
  <si>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</si>
  <si>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</si>
  <si>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</si>
  <si>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</si>
  <si>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</si>
  <si>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</si>
  <si>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</si>
  <si>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</si>
  <si>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</si>
  <si>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</si>
  <si>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</si>
  <si>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</si>
  <si>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</si>
  <si>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</si>
  <si>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</si>
  <si>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</si>
  <si>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</si>
  <si>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</si>
  <si>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</si>
  <si>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</si>
  <si>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</si>
  <si>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</si>
  <si>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</si>
  <si>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</si>
  <si>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</si>
  <si>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</si>
  <si>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</si>
  <si>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</si>
  <si>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</si>
  <si>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</si>
  <si>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</si>
  <si>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</si>
  <si>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</si>
  <si>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</si>
  <si>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</si>
  <si>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</si>
  <si>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</si>
  <si>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</si>
  <si>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</si>
  <si>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</si>
  <si>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</si>
  <si>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</si>
  <si>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</si>
  <si>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</si>
  <si>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</si>
  <si>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</si>
  <si>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</si>
  <si>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</si>
  <si>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</si>
  <si>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</si>
  <si>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</si>
  <si>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</si>
  <si>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</si>
  <si>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</si>
  <si>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</si>
  <si>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</si>
  <si>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</si>
  <si>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</si>
  <si>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</si>
  <si>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</si>
  <si>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</si>
  <si>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</si>
  <si>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</si>
  <si>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</si>
  <si>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</si>
  <si>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</si>
  <si>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</si>
  <si>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</si>
  <si>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</si>
  <si>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</si>
  <si>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</si>
  <si>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</si>
  <si>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</si>
  <si>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</si>
  <si>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</si>
  <si>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</si>
  <si>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</si>
  <si>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</si>
  <si>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</si>
  <si>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</si>
  <si>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</si>
  <si>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</si>
  <si>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</si>
  <si>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</si>
  <si>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</si>
  <si>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</si>
  <si>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</si>
  <si>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</si>
  <si>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</si>
  <si>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</si>
  <si>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</si>
  <si>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</si>
  <si>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</si>
  <si>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</si>
  <si>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</si>
  <si>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</si>
  <si>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</si>
  <si>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</si>
  <si>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</si>
  <si>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</si>
  <si>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</si>
  <si>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</si>
  <si>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</si>
  <si>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</si>
  <si>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</si>
  <si>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</si>
  <si>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</si>
  <si>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</si>
  <si>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</si>
  <si>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</si>
  <si>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</si>
  <si>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</si>
  <si>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</si>
  <si>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</si>
  <si>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</si>
  <si>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</si>
  <si>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</si>
  <si>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</si>
  <si>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</si>
  <si>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</si>
  <si>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</si>
  <si>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</si>
  <si>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</si>
  <si>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</si>
  <si>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</si>
  <si>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</si>
  <si>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</si>
  <si>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</si>
  <si>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</si>
  <si>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</si>
  <si>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</si>
  <si>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</si>
  <si>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</si>
  <si>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</si>
  <si>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</si>
  <si>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</si>
  <si>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</si>
  <si>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</si>
  <si>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</si>
  <si>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</si>
  <si>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</si>
  <si>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</si>
  <si>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</si>
  <si>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</si>
  <si>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</si>
  <si>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</si>
  <si>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</si>
  <si>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</si>
  <si>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</si>
  <si>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</si>
  <si>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</si>
  <si>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</si>
  <si>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</si>
  <si>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</si>
  <si>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</si>
  <si>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</si>
  <si>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</si>
  <si>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</si>
  <si>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</si>
  <si>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</si>
  <si>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</si>
  <si>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</si>
  <si>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</si>
  <si>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</si>
  <si>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</si>
  <si>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</si>
  <si>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</si>
  <si>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</si>
  <si>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</si>
  <si>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</si>
  <si>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</si>
  <si>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</si>
  <si>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</si>
  <si>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</si>
  <si>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</si>
  <si>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</si>
  <si>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</si>
  <si>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</si>
  <si>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</si>
  <si>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</si>
  <si>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</si>
  <si>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</si>
  <si>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</si>
  <si>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</si>
  <si>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</si>
  <si>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</si>
  <si>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</si>
  <si>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</si>
  <si>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</si>
  <si>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</si>
  <si>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</si>
  <si>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</si>
  <si>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</si>
  <si>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</si>
  <si>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</si>
  <si>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</si>
  <si>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</si>
  <si>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</si>
  <si>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</si>
  <si>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</si>
  <si>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</si>
  <si>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</si>
  <si>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</si>
  <si>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</si>
  <si>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</si>
  <si>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</si>
  <si>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</si>
  <si>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</si>
  <si>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</si>
  <si>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</si>
  <si>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</si>
  <si>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</si>
  <si>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</si>
  <si>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</si>
  <si>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</si>
  <si>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</si>
  <si>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</si>
  <si>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</si>
  <si>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</si>
  <si>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</si>
  <si>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</si>
  <si>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</si>
  <si>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</si>
  <si>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</si>
  <si>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</si>
  <si>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</si>
  <si>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</si>
  <si>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</si>
  <si>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</si>
  <si>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</si>
  <si>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</si>
  <si>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</si>
  <si>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</si>
  <si>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</si>
  <si>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</si>
  <si>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</si>
  <si>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</si>
  <si>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</si>
  <si>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</si>
  <si>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</si>
  <si>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</si>
  <si>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</si>
  <si>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</si>
  <si>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</si>
  <si>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</si>
  <si>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</si>
  <si>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</si>
  <si>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</si>
  <si>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</si>
  <si>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</si>
  <si>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</si>
  <si>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</si>
  <si>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</si>
  <si>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</si>
  <si>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</si>
  <si>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</si>
  <si>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</si>
  <si>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</si>
  <si>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</si>
  <si>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</si>
  <si>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</si>
  <si>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</si>
  <si>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</si>
  <si>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</si>
  <si>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</si>
  <si>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</si>
  <si>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</si>
  <si>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</si>
  <si>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</si>
  <si>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</si>
  <si>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</si>
  <si>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</si>
  <si>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</si>
  <si>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</si>
  <si>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</si>
  <si>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</si>
  <si>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</si>
  <si>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</si>
  <si>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</si>
  <si>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</si>
  <si>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</si>
  <si>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</si>
  <si>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</si>
  <si>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</si>
  <si>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</si>
  <si>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</si>
  <si>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</si>
  <si>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</si>
  <si>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</si>
  <si>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</si>
  <si>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</si>
  <si>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</si>
  <si>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</si>
  <si>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</si>
  <si>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</si>
  <si>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</si>
  <si>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</si>
  <si>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</si>
  <si>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</si>
  <si>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</si>
  <si>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</si>
  <si>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</si>
  <si>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</si>
  <si>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</si>
  <si>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</si>
  <si>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</si>
  <si>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</si>
  <si>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</si>
  <si>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</si>
  <si>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</si>
  <si>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</si>
  <si>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</si>
  <si>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</si>
  <si>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</si>
  <si>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</si>
  <si>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</si>
  <si>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</si>
  <si>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</si>
  <si>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</si>
  <si>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</si>
  <si>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</si>
  <si>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</si>
  <si>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</si>
  <si>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</si>
  <si>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</si>
  <si>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</si>
  <si>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</si>
  <si>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</si>
  <si>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</si>
  <si>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</si>
  <si>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</si>
  <si>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</si>
  <si>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</si>
  <si>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</si>
  <si>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</si>
  <si>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</si>
  <si>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</si>
  <si>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</si>
  <si>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</si>
  <si>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</si>
  <si>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</si>
  <si>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</si>
  <si>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</si>
  <si>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</si>
  <si>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</si>
  <si>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</si>
  <si>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</si>
  <si>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</si>
  <si>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</si>
  <si>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</si>
  <si>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</si>
  <si>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</si>
  <si>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</si>
  <si>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</si>
  <si>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</si>
  <si>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</si>
  <si>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</si>
  <si>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</si>
  <si>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</si>
  <si>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</si>
  <si>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</si>
  <si>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</si>
  <si>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</si>
  <si>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</si>
  <si>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</si>
  <si>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</si>
  <si>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</si>
  <si>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</si>
  <si>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</si>
  <si>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</si>
  <si>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</si>
  <si>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</si>
  <si>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</si>
  <si>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</si>
  <si>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</si>
  <si>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</si>
  <si>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</si>
  <si>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</si>
  <si>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</si>
  <si>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</si>
  <si>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</si>
  <si>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</si>
  <si>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</si>
  <si>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</si>
  <si>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</si>
  <si>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</si>
  <si>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</si>
  <si>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</si>
  <si>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</si>
  <si>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</si>
  <si>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</si>
  <si>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</si>
  <si>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</si>
  <si>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</si>
  <si>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</si>
  <si>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</si>
  <si>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</si>
  <si>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</si>
  <si>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</si>
  <si>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</si>
  <si>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</si>
  <si>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</si>
  <si>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</si>
  <si>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</si>
  <si>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</si>
  <si>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</si>
  <si>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</si>
  <si>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</si>
  <si>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</si>
  <si>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</si>
  <si>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</si>
  <si>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</si>
  <si>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</si>
  <si>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</si>
  <si>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</si>
  <si>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</si>
  <si>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</si>
  <si>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</si>
  <si>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</si>
  <si>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</si>
  <si>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</si>
  <si>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</si>
  <si>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</si>
  <si>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</si>
  <si>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</si>
  <si>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</si>
  <si>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</si>
  <si>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</si>
  <si>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</si>
  <si>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</si>
  <si>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</si>
  <si>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</si>
  <si>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</si>
  <si>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</si>
  <si>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</si>
  <si>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</si>
  <si>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</si>
  <si>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</si>
  <si>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</si>
  <si>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</si>
  <si>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</si>
  <si>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</si>
  <si>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</si>
  <si>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</si>
  <si>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</si>
  <si>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</si>
  <si>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</si>
  <si>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</si>
  <si>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</si>
  <si>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</si>
  <si>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</si>
  <si>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</si>
  <si>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</si>
  <si>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</si>
  <si>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</si>
  <si>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</si>
  <si>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</si>
  <si>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</si>
  <si>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</si>
  <si>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</si>
  <si>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</si>
  <si>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</si>
  <si>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</si>
  <si>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</si>
  <si>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</si>
  <si>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</si>
  <si>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</si>
  <si>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</si>
  <si>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</si>
  <si>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</si>
  <si>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</si>
  <si>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</si>
  <si>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</si>
  <si>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</si>
  <si>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</si>
  <si>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</si>
  <si>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</si>
  <si>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</si>
  <si>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</si>
  <si>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</si>
  <si>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</si>
  <si>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</si>
  <si>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</si>
  <si>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</si>
  <si>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</si>
  <si>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</si>
  <si>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</si>
  <si>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</si>
  <si>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</si>
  <si>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</si>
  <si>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</si>
  <si>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</si>
  <si>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</si>
  <si>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</si>
  <si>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</si>
  <si>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</si>
  <si>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</si>
  <si>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</si>
  <si>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</si>
  <si>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</si>
  <si>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</si>
  <si>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</si>
  <si>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</si>
  <si>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</si>
  <si>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</si>
  <si>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</si>
  <si>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</si>
  <si>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</si>
  <si>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</si>
  <si>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</si>
  <si>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</si>
  <si>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</si>
  <si>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</si>
  <si>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</si>
  <si>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</si>
  <si>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</si>
  <si>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</si>
  <si>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</si>
  <si>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</si>
  <si>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</si>
  <si>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</si>
  <si>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</si>
  <si>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</si>
  <si>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</si>
  <si>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</si>
  <si>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</si>
  <si>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</si>
  <si>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</si>
  <si>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</si>
  <si>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</si>
  <si>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</si>
  <si>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</si>
  <si>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</si>
  <si>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</si>
  <si>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</si>
  <si>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</si>
  <si>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</si>
  <si>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</si>
  <si>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</si>
  <si>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</si>
  <si>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</si>
  <si>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</si>
  <si>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</si>
  <si>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</si>
  <si>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</si>
  <si>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</si>
  <si>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</si>
  <si>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</si>
  <si>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</si>
  <si>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</si>
  <si>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</si>
  <si>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</si>
  <si>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</si>
  <si>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</si>
  <si>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</si>
  <si>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</si>
  <si>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</si>
  <si>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</si>
  <si>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</si>
  <si>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</si>
  <si>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</si>
  <si>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</si>
  <si>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</si>
  <si>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</si>
  <si>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</si>
  <si>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</si>
  <si>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</si>
  <si>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</si>
  <si>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</si>
  <si>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</si>
  <si>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</si>
  <si>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</si>
  <si>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</si>
  <si>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</si>
  <si>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</si>
  <si>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</si>
  <si>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</si>
  <si>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</si>
  <si>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</si>
  <si>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</si>
  <si>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</si>
  <si>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</si>
  <si>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</si>
  <si>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</si>
  <si>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</si>
  <si>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</si>
  <si>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</si>
  <si>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</si>
  <si>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</si>
  <si>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</si>
  <si>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</si>
  <si>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</si>
  <si>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</si>
  <si>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</si>
  <si>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</si>
  <si>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</si>
  <si>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</si>
  <si>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</si>
  <si>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</si>
  <si>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</si>
  <si>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</si>
  <si>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</si>
  <si>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</si>
  <si>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</si>
  <si>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</si>
  <si>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</si>
  <si>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</si>
  <si>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</si>
  <si>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</si>
  <si>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</si>
  <si>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</si>
  <si>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</si>
  <si>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</si>
  <si>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</si>
  <si>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</si>
  <si>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</si>
  <si>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</si>
  <si>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</si>
  <si>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</si>
  <si>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</si>
  <si>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</si>
  <si>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</si>
  <si>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</si>
  <si>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</si>
  <si>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</si>
  <si>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</si>
  <si>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</si>
  <si>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</si>
  <si>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</si>
  <si>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</si>
  <si>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</si>
  <si>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</si>
  <si>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</si>
  <si>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</si>
  <si>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</si>
  <si>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</si>
  <si>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</si>
  <si>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</si>
  <si>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</si>
  <si>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</si>
  <si>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</si>
  <si>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</si>
  <si>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</si>
  <si>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</si>
  <si>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</si>
  <si>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</si>
  <si>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</si>
  <si>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</si>
  <si>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</si>
  <si>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</si>
  <si>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</si>
  <si>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</si>
  <si>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</si>
  <si>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</si>
  <si>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</si>
  <si>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</si>
  <si>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</si>
  <si>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</si>
  <si>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</si>
  <si>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</si>
  <si>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</si>
  <si>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</si>
  <si>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</si>
  <si>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</si>
  <si>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</si>
  <si>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</si>
  <si>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</si>
  <si>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</si>
  <si>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</si>
  <si>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</si>
  <si>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</si>
  <si>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</si>
  <si>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</si>
  <si>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</si>
  <si>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</si>
  <si>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</si>
  <si>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</si>
  <si>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</si>
  <si>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</si>
  <si>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</si>
  <si>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</si>
  <si>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</si>
  <si>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</si>
  <si>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</si>
  <si>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</si>
  <si>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</si>
  <si>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</si>
  <si>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</si>
  <si>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</si>
  <si>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</si>
  <si>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</si>
  <si>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</si>
  <si>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</si>
  <si>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</si>
  <si>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</si>
  <si>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</si>
  <si>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</si>
  <si>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</si>
  <si>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</si>
  <si>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</si>
  <si>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</si>
  <si>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</si>
  <si>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</si>
  <si>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</si>
  <si>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</si>
  <si>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</si>
  <si>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</si>
  <si>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</si>
  <si>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</si>
  <si>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</si>
  <si>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</si>
  <si>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</si>
  <si>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</si>
  <si>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</si>
  <si>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</si>
  <si>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</si>
  <si>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</si>
  <si>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</si>
  <si>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</si>
  <si>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</si>
  <si>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</si>
  <si>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</si>
  <si>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</si>
  <si>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</si>
  <si>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</si>
  <si>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</si>
  <si>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</si>
  <si>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</si>
  <si>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</si>
  <si>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</si>
  <si>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</si>
  <si>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</si>
  <si>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</si>
  <si>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</si>
  <si>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</si>
  <si>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</si>
  <si>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</si>
  <si>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</si>
  <si>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</si>
  <si>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</si>
  <si>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</si>
  <si>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</si>
  <si>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</si>
  <si>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</si>
  <si>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</si>
  <si>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</si>
  <si>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</si>
  <si>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</si>
  <si>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</si>
  <si>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</si>
  <si>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</si>
  <si>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</si>
  <si>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</si>
  <si>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</si>
  <si>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</si>
  <si>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</si>
  <si>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</si>
  <si>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</si>
  <si>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</si>
  <si>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</si>
  <si>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</si>
  <si>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</si>
  <si>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</si>
  <si>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</si>
  <si>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</si>
  <si>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</si>
  <si>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</si>
  <si>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</si>
  <si>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</si>
  <si>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</si>
  <si>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</si>
  <si>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</si>
  <si>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</si>
  <si>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</si>
  <si>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</si>
  <si>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</si>
  <si>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</si>
  <si>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</si>
  <si>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</si>
  <si>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</si>
  <si>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</si>
  <si>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</si>
  <si>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</si>
  <si>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</si>
  <si>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</si>
  <si>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</si>
  <si>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</si>
  <si>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</si>
  <si>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</si>
  <si>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</si>
  <si>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</si>
  <si>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</si>
  <si>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</si>
  <si>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</si>
  <si>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</si>
  <si>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</si>
  <si>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</si>
  <si>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</si>
  <si>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</si>
  <si>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</si>
  <si>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</si>
  <si>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</si>
  <si>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</si>
  <si>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</si>
  <si>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</si>
  <si>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</si>
  <si>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</si>
  <si>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</si>
  <si>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</si>
  <si>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</si>
  <si>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</si>
  <si>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</si>
  <si>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</si>
  <si>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</si>
  <si>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</si>
  <si>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</si>
  <si>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</si>
  <si>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</si>
  <si>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</si>
  <si>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</si>
  <si>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</si>
  <si>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</si>
  <si>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</si>
  <si>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</si>
  <si>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</si>
  <si>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</si>
  <si>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</si>
  <si>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</si>
  <si>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</si>
  <si>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</si>
  <si>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</si>
  <si>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</si>
  <si>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</si>
  <si>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</si>
  <si>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</si>
  <si>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</si>
  <si>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</si>
  <si>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</si>
  <si>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</si>
  <si>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</si>
  <si>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</si>
  <si>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</si>
  <si>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</si>
  <si>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</si>
  <si>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</si>
  <si>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</si>
  <si>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</si>
  <si>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</si>
  <si>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</si>
  <si>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</si>
  <si>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</si>
  <si>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</si>
  <si>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</si>
  <si>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</si>
  <si>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</si>
  <si>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</si>
  <si>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</si>
  <si>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</si>
  <si>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</si>
  <si>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</si>
  <si>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</si>
  <si>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</si>
  <si>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</si>
  <si>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</si>
  <si>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</si>
  <si>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</si>
  <si>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</si>
  <si>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</si>
  <si>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</si>
  <si>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</si>
  <si>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</si>
  <si>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</si>
  <si>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</si>
  <si>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</si>
  <si>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</si>
  <si>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</si>
  <si>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</si>
  <si>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</si>
  <si>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</si>
  <si>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</si>
  <si>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</si>
  <si>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</si>
  <si>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</si>
  <si>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</si>
  <si>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</si>
  <si>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</si>
  <si>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</si>
  <si>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</si>
  <si>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</si>
  <si>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</si>
  <si>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</si>
  <si>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</si>
  <si>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</si>
  <si>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</si>
  <si>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</si>
  <si>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</si>
  <si>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</si>
  <si>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</si>
  <si>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</si>
  <si>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</si>
  <si>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</si>
  <si>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</si>
  <si>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</si>
  <si>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</si>
  <si>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</si>
  <si>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</si>
  <si>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</si>
  <si>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</si>
  <si>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</si>
  <si>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</si>
  <si>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</si>
  <si>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</si>
  <si>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</si>
  <si>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</si>
  <si>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</si>
  <si>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</si>
  <si>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</si>
  <si>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</si>
  <si>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</si>
  <si>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</si>
  <si>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</si>
  <si>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</si>
  <si>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</si>
  <si>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</si>
  <si>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</si>
  <si>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</si>
  <si>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</si>
  <si>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</si>
  <si>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</si>
  <si>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</si>
  <si>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</si>
  <si>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</si>
  <si>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</si>
  <si>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</si>
  <si>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</si>
  <si>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</si>
  <si>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</si>
  <si>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</si>
  <si>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</si>
  <si>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</si>
  <si>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</si>
  <si>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</si>
  <si>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</si>
  <si>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</si>
  <si>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</si>
  <si>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</si>
  <si>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</si>
  <si>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</si>
  <si>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</si>
  <si>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</si>
  <si>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</si>
  <si>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</si>
  <si>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</si>
  <si>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</si>
  <si>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</si>
  <si>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</si>
  <si>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</si>
  <si>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</si>
  <si>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</si>
  <si>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</si>
  <si>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</si>
  <si>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</si>
  <si>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</si>
  <si>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</si>
  <si>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</si>
  <si>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</si>
  <si>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</si>
  <si>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</si>
  <si>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</si>
  <si>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</si>
  <si>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</si>
  <si>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</si>
  <si>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</si>
  <si>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</si>
  <si>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</si>
  <si>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</si>
  <si>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</si>
  <si>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</si>
  <si>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</si>
  <si>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</si>
  <si>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</si>
  <si>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</si>
  <si>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</si>
  <si>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</si>
  <si>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</si>
  <si>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</si>
  <si>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</si>
  <si>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</si>
  <si>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</si>
  <si>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</si>
  <si>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</si>
  <si>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</si>
  <si>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</si>
  <si>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</si>
  <si>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</si>
  <si>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</si>
  <si>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</si>
  <si>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</si>
  <si>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</si>
  <si>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</si>
  <si>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</si>
  <si>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</si>
  <si>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</si>
  <si>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</si>
  <si>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</si>
  <si>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</si>
  <si>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</si>
  <si>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</si>
  <si>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</si>
  <si>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</si>
  <si>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</si>
  <si>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</si>
  <si>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</si>
  <si>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</si>
  <si>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</si>
  <si>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</si>
  <si>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</si>
  <si>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</si>
  <si>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</si>
  <si>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</si>
  <si>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</si>
  <si>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</si>
  <si>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</si>
  <si>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</si>
  <si>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</si>
  <si>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</si>
  <si>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</si>
  <si>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</si>
  <si>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</si>
  <si>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</si>
  <si>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</si>
  <si>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</si>
  <si>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</si>
  <si>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</si>
  <si>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</si>
  <si>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</si>
  <si>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</si>
  <si>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</si>
  <si>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</si>
  <si>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</si>
  <si>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</si>
  <si>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</si>
  <si>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</si>
  <si>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</si>
  <si>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</si>
  <si>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</si>
  <si>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</si>
  <si>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</si>
  <si>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</si>
  <si>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</si>
  <si>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</si>
  <si>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</si>
  <si>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</si>
  <si>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</si>
  <si>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</si>
  <si>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</si>
  <si>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</si>
  <si>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</si>
  <si>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</si>
  <si>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</si>
  <si>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</si>
  <si>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</si>
  <si>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</si>
  <si>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</si>
  <si>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</si>
  <si>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</si>
  <si>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</si>
  <si>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</si>
  <si>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</si>
  <si>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</si>
  <si>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</si>
  <si>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</si>
  <si>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</si>
  <si>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</si>
  <si>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</si>
  <si>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</si>
  <si>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</si>
  <si>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</si>
  <si>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</si>
  <si>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</si>
  <si>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</si>
  <si>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</si>
  <si>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</si>
  <si>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</si>
  <si>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</si>
  <si>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</si>
  <si>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</si>
  <si>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</si>
  <si>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</si>
  <si>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</si>
  <si>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</si>
  <si>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</si>
  <si>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</si>
  <si>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</si>
  <si>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</si>
  <si>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</si>
  <si>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</si>
  <si>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</si>
  <si>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</si>
  <si>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</si>
  <si>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</si>
  <si>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</si>
  <si>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</si>
  <si>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</si>
  <si>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</si>
  <si>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</si>
  <si>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</si>
  <si>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</si>
  <si>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</si>
  <si>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</si>
  <si>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</si>
  <si>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</si>
  <si>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</si>
  <si>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</si>
  <si>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</si>
  <si>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</si>
  <si>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</si>
  <si>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</si>
  <si>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</si>
  <si>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</si>
  <si>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</si>
  <si>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</si>
  <si>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</si>
  <si>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</si>
  <si>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</si>
  <si>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</si>
  <si>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</si>
  <si>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</si>
  <si>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</si>
  <si>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</si>
  <si>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</si>
  <si>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</si>
  <si>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</si>
  <si>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</si>
  <si>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</si>
  <si>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</si>
  <si>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</si>
  <si>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</si>
  <si>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</si>
  <si>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</si>
  <si>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</si>
  <si>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</si>
  <si>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</si>
  <si>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</si>
  <si>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</si>
  <si>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</si>
  <si>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</si>
  <si>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</si>
  <si>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</si>
  <si>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</si>
  <si>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</si>
  <si>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</si>
  <si>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</si>
  <si>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</si>
  <si>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</si>
  <si>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</si>
  <si>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</si>
  <si>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</si>
  <si>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</si>
  <si>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</si>
  <si>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</si>
  <si>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</si>
  <si>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</si>
  <si>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</si>
  <si>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</si>
  <si>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</si>
  <si>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</si>
  <si>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</si>
  <si>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</si>
  <si>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</si>
  <si>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</si>
  <si>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</si>
  <si>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</si>
  <si>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</si>
  <si>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</si>
  <si>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</si>
  <si>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</si>
  <si>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</si>
  <si>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</si>
  <si>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</si>
  <si>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</si>
  <si>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</si>
  <si>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</si>
  <si>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</si>
  <si>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</si>
  <si>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</si>
  <si>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</si>
  <si>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</si>
  <si>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</si>
  <si>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</si>
  <si>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</si>
  <si>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</si>
  <si>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</si>
  <si>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</si>
  <si>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</si>
  <si>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</si>
  <si>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</si>
  <si>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</si>
  <si>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</si>
  <si>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</si>
  <si>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</si>
  <si>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</si>
  <si>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</si>
  <si>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</si>
  <si>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</si>
  <si>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</si>
  <si>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</si>
  <si>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</si>
  <si>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</si>
  <si>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</si>
  <si>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</si>
  <si>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</si>
  <si>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</si>
  <si>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</si>
  <si>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</si>
  <si>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</si>
  <si>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</si>
  <si>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</si>
  <si>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</si>
  <si>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</si>
  <si>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</si>
  <si>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</si>
  <si>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</si>
  <si>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</si>
  <si>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</si>
  <si>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</si>
  <si>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</si>
  <si>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</si>
  <si>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</si>
  <si>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</si>
  <si>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</si>
  <si>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</si>
  <si>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</si>
  <si>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</si>
  <si>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</si>
  <si>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</si>
  <si>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</si>
  <si>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</si>
  <si>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</si>
  <si>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</si>
  <si>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</si>
  <si>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</si>
  <si>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</si>
  <si>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</si>
  <si>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</si>
  <si>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</si>
  <si>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</si>
  <si>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</si>
  <si>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</si>
  <si>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</si>
  <si>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</si>
  <si>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</si>
  <si>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</si>
  <si>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</si>
  <si>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</si>
  <si>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</si>
  <si>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</si>
  <si>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</si>
  <si>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</si>
  <si>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</si>
  <si>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</si>
  <si>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</si>
  <si>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</si>
  <si>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</si>
  <si>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</si>
  <si>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</si>
  <si>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</si>
  <si>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</si>
  <si>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</si>
  <si>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</si>
  <si>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</si>
  <si>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</si>
  <si>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</si>
  <si>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</si>
  <si>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</si>
  <si>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</si>
  <si>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</si>
  <si>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</si>
  <si>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</si>
  <si>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</si>
  <si>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</si>
  <si>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</si>
  <si>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</si>
  <si>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</si>
  <si>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</si>
  <si>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</si>
  <si>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</si>
  <si>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</si>
  <si>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</si>
  <si>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</si>
  <si>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</si>
  <si>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</si>
  <si>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</si>
  <si>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</si>
  <si>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</si>
  <si>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</si>
  <si>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</si>
  <si>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</si>
  <si>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</si>
  <si>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</si>
  <si>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</si>
  <si>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</si>
  <si>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</si>
  <si>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</si>
  <si>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</si>
  <si>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</si>
  <si>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</si>
  <si>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</si>
  <si>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</si>
  <si>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</si>
  <si>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</si>
  <si>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</si>
  <si>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</si>
  <si>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</si>
  <si>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</si>
  <si>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</si>
  <si>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</si>
  <si>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</si>
  <si>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</si>
  <si>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</si>
  <si>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</si>
  <si>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</si>
  <si>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</si>
  <si>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</si>
  <si>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</si>
  <si>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</si>
  <si>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</si>
  <si>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</si>
  <si>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</si>
  <si>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</si>
  <si>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</si>
  <si>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</si>
  <si>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</si>
  <si>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</si>
  <si>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</si>
  <si>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</si>
  <si>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</si>
  <si>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</si>
  <si>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</si>
  <si>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</si>
  <si>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</si>
  <si>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</si>
  <si>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</si>
  <si>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</si>
  <si>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</si>
  <si>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</si>
  <si>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</si>
  <si>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</si>
  <si>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</si>
  <si>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</si>
  <si>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</si>
  <si>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</si>
  <si>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</si>
  <si>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</si>
  <si>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</si>
  <si>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</si>
  <si>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</si>
  <si>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</si>
  <si>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</si>
  <si>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</si>
  <si>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</si>
  <si>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</si>
  <si>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</si>
  <si>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</si>
  <si>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</si>
  <si>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</si>
  <si>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</si>
  <si>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</si>
  <si>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</si>
  <si>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</si>
  <si>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</si>
  <si>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</si>
  <si>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</si>
  <si>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</si>
  <si>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</si>
  <si>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</si>
  <si>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</si>
  <si>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</si>
  <si>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</si>
  <si>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</si>
  <si>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</si>
  <si>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</si>
  <si>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</si>
  <si>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</si>
  <si>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</si>
  <si>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</si>
  <si>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</si>
  <si>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</si>
  <si>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</si>
  <si>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</si>
  <si>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</si>
  <si>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</si>
  <si>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</si>
  <si>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</si>
  <si>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</si>
  <si>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</si>
  <si>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</si>
  <si>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</si>
  <si>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</si>
  <si>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</si>
  <si>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</si>
  <si>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</si>
  <si>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</si>
  <si>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</si>
  <si>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</si>
  <si>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</si>
  <si>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</si>
  <si>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</si>
  <si>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</si>
  <si>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</si>
  <si>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</si>
  <si>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</si>
  <si>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</si>
  <si>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</si>
  <si>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</si>
  <si>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</si>
  <si>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</si>
  <si>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</si>
  <si>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</si>
  <si>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</si>
  <si>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</si>
  <si>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</si>
  <si>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</si>
  <si>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</si>
  <si>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</si>
  <si>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</si>
  <si>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</si>
  <si>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</si>
  <si>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</si>
  <si>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</si>
  <si>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</si>
  <si>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</si>
  <si>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</si>
  <si>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</si>
  <si>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</si>
  <si>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</si>
  <si>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</si>
  <si>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</si>
  <si>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</si>
  <si>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</si>
  <si>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</si>
  <si>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</si>
  <si>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</si>
  <si>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</si>
  <si>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</si>
  <si>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</si>
  <si>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</si>
  <si>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</si>
  <si>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</si>
  <si>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</si>
  <si>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</si>
  <si>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</si>
  <si>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</si>
  <si>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</si>
  <si>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</si>
  <si>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</si>
  <si>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</si>
  <si>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</si>
  <si>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</si>
  <si>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</si>
  <si>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</si>
  <si>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</si>
  <si>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</si>
  <si>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</si>
  <si>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</si>
  <si>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</si>
  <si>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</si>
  <si>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</si>
  <si>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</si>
  <si>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</si>
  <si>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</si>
  <si>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</si>
  <si>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</si>
  <si>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</si>
  <si>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</si>
  <si>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</si>
  <si>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</si>
  <si>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</si>
  <si>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</si>
  <si>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</si>
  <si>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</si>
  <si>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</si>
  <si>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</si>
  <si>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</si>
  <si>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</si>
  <si>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</si>
  <si>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</si>
  <si>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</si>
  <si>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</si>
  <si>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</si>
  <si>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</si>
  <si>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</si>
  <si>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</si>
  <si>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</si>
  <si>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</si>
  <si>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</si>
  <si>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</si>
  <si>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</si>
  <si>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</si>
  <si>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</si>
  <si>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</si>
  <si>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</si>
  <si>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</si>
  <si>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</si>
  <si>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</si>
  <si>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</si>
  <si>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</si>
  <si>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</si>
  <si>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</si>
  <si>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</si>
  <si>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</si>
  <si>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</si>
  <si>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</si>
  <si>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</si>
  <si>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</si>
  <si>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</si>
  <si>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</si>
  <si>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</si>
  <si>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</si>
  <si>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</si>
  <si>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</si>
  <si>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</si>
  <si>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</si>
  <si>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</si>
  <si>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</si>
  <si>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</si>
  <si>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</si>
  <si>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</si>
  <si>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</si>
  <si>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</si>
  <si>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</si>
  <si>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</si>
  <si>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</si>
  <si>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</si>
  <si>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</si>
  <si>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</si>
  <si>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</si>
  <si>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</si>
  <si>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</si>
  <si>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</si>
  <si>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</si>
  <si>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</si>
  <si>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</si>
  <si>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</si>
  <si>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</si>
  <si>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</si>
  <si>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</si>
  <si>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</si>
  <si>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</si>
  <si>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</si>
  <si>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</si>
  <si>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</si>
  <si>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</si>
  <si>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</si>
  <si>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</si>
  <si>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</si>
  <si>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</si>
  <si>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</si>
  <si>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</si>
  <si>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</si>
  <si>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</si>
  <si>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</si>
  <si>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</si>
  <si>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</si>
  <si>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</si>
  <si>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</si>
  <si>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</si>
  <si>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</si>
  <si>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</si>
  <si>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</si>
  <si>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</si>
  <si>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</si>
  <si>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</si>
  <si>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</si>
  <si>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</si>
  <si>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</si>
  <si>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</si>
  <si>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</si>
  <si>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</si>
  <si>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</si>
  <si>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</si>
  <si>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</si>
  <si>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</si>
  <si>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</si>
  <si>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</si>
  <si>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</si>
  <si>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</si>
  <si>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</si>
  <si>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</si>
  <si>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</si>
  <si>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</si>
  <si>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</si>
  <si>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</si>
  <si>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</si>
  <si>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</si>
  <si>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</si>
  <si>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</si>
  <si>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</si>
  <si>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</si>
  <si>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</si>
  <si>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</si>
  <si>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</si>
  <si>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</si>
  <si>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</si>
  <si>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</si>
  <si>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</si>
  <si>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</si>
  <si>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</si>
  <si>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</si>
  <si>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</si>
  <si>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</si>
  <si>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</si>
  <si>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</si>
  <si>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</si>
  <si>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</si>
  <si>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</si>
  <si>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</si>
  <si>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</si>
  <si>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</si>
  <si>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</si>
  <si>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</si>
  <si>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</si>
  <si>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</si>
  <si>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</si>
  <si>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</si>
  <si>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</si>
  <si>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</si>
  <si>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</si>
  <si>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</si>
  <si>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</si>
  <si>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</si>
  <si>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</si>
  <si>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</si>
  <si>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</si>
  <si>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</si>
  <si>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</si>
  <si>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</si>
  <si>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</si>
  <si>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</si>
  <si>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</si>
  <si>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</si>
  <si>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</si>
  <si>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</si>
  <si>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</si>
  <si>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</si>
  <si>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</si>
  <si>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</si>
  <si>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</si>
  <si>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</si>
  <si>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</si>
  <si>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</si>
  <si>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</si>
  <si>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</si>
  <si>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</si>
  <si>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</si>
  <si>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</si>
  <si>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</si>
  <si>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</si>
  <si>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</si>
  <si>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</si>
  <si>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</si>
  <si>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</si>
  <si>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</si>
  <si>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</si>
  <si>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</si>
  <si>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</si>
  <si>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</si>
  <si>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</si>
  <si>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</si>
  <si>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</si>
  <si>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</si>
  <si>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</si>
  <si>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</si>
  <si>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</si>
  <si>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</si>
  <si>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</si>
  <si>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</si>
  <si>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</si>
  <si>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</si>
  <si>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</si>
  <si>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</si>
  <si>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</si>
  <si>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</si>
  <si>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</si>
  <si>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</si>
  <si>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</si>
  <si>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</si>
  <si>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</si>
  <si>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</si>
  <si>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</si>
  <si>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</si>
  <si>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</si>
  <si>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</si>
  <si>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</si>
  <si>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</si>
  <si>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</si>
  <si>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</si>
  <si>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</si>
  <si>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</si>
  <si>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</si>
  <si>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</si>
  <si>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</si>
  <si>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</si>
  <si>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</si>
  <si>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</si>
  <si>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</si>
  <si>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</si>
  <si>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</si>
  <si>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</si>
  <si>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</si>
  <si>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</si>
  <si>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</si>
  <si>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</si>
  <si>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</si>
  <si>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</si>
  <si>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</si>
  <si>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</si>
  <si>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</si>
  <si>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</si>
  <si>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</si>
  <si>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</si>
  <si>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</si>
  <si>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</si>
  <si>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</si>
  <si>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</si>
  <si>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</si>
  <si>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</si>
  <si>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</si>
  <si>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</si>
  <si>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</si>
  <si>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</si>
  <si>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</si>
  <si>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</si>
  <si>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</si>
  <si>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</si>
  <si>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</si>
  <si>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</si>
  <si>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</si>
  <si>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</si>
  <si>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</si>
  <si>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</si>
  <si>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</si>
  <si>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</si>
  <si>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</si>
  <si>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</si>
  <si>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</si>
  <si>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</si>
  <si>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</si>
  <si>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</si>
  <si>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</si>
  <si>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</si>
  <si>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</si>
  <si>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</si>
  <si>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</si>
  <si>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</si>
  <si>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</si>
  <si>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</si>
  <si>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</si>
  <si>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</si>
  <si>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</si>
  <si>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</si>
  <si>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</si>
  <si>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</si>
  <si>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</si>
  <si>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</si>
  <si>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</si>
  <si>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</si>
  <si>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</si>
  <si>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</si>
  <si>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</si>
  <si>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</si>
  <si>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</si>
  <si>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</si>
  <si>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</si>
  <si>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</si>
  <si>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</si>
  <si>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</si>
  <si>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</si>
  <si>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</si>
  <si>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</si>
  <si>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</si>
  <si>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</si>
  <si>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</si>
  <si>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</si>
  <si>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</si>
  <si>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</si>
  <si>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</si>
  <si>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</si>
  <si>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</si>
  <si>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</si>
  <si>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</si>
  <si>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</si>
  <si>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</si>
  <si>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</si>
  <si>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</si>
  <si>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</si>
  <si>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</si>
  <si>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</si>
  <si>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</si>
  <si>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</si>
  <si>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</si>
  <si>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</si>
  <si>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</si>
  <si>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</si>
  <si>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</si>
  <si>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</si>
  <si>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</si>
  <si>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</si>
  <si>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</si>
  <si>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</si>
  <si>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</si>
  <si>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</si>
  <si>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</si>
  <si>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</si>
  <si>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</si>
  <si>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</si>
  <si>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</si>
  <si>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</si>
  <si>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</si>
  <si>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</si>
  <si>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</si>
  <si>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</si>
  <si>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</si>
  <si>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</si>
  <si>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</si>
  <si>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</si>
  <si>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</si>
  <si>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</si>
  <si>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</si>
  <si>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</si>
  <si>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</si>
  <si>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</si>
  <si>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</si>
  <si>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</si>
  <si>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</si>
  <si>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</si>
  <si>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</si>
  <si>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</si>
  <si>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</si>
  <si>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</si>
  <si>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</si>
  <si>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</si>
  <si>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</si>
  <si>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</si>
  <si>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</si>
  <si>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</si>
  <si>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</si>
  <si>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</si>
  <si>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</si>
  <si>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</si>
  <si>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</si>
  <si>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</si>
  <si>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</si>
  <si>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</si>
  <si>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</si>
  <si>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</si>
  <si>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</si>
  <si>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</si>
  <si>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</si>
  <si>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</si>
  <si>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</si>
  <si>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</si>
  <si>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</si>
  <si>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</si>
  <si>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</si>
  <si>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</si>
  <si>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</si>
  <si>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</si>
  <si>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</si>
  <si>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</si>
  <si>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</si>
  <si>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</si>
  <si>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</si>
  <si>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</si>
  <si>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</si>
  <si>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</si>
  <si>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</si>
  <si>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</si>
  <si>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</si>
  <si>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</si>
  <si>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</si>
  <si>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</si>
  <si>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</si>
  <si>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</si>
  <si>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</si>
  <si>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</si>
  <si>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</si>
  <si>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</si>
  <si>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</si>
  <si>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</si>
  <si>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</si>
  <si>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</si>
  <si>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</si>
  <si>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</si>
  <si>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</si>
  <si>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</si>
  <si>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</si>
  <si>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</si>
  <si>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</si>
  <si>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</si>
  <si>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</si>
  <si>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</si>
  <si>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</si>
  <si>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</si>
  <si>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</si>
  <si>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</si>
  <si>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</si>
  <si>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</si>
  <si>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</si>
  <si>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</si>
  <si>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</si>
  <si>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</si>
  <si>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</si>
  <si>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</si>
  <si>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</si>
  <si>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</si>
  <si>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</si>
  <si>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</si>
  <si>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</si>
  <si>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</si>
  <si>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</si>
  <si>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</si>
  <si>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</si>
  <si>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</si>
  <si>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</si>
  <si>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</si>
  <si>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</si>
  <si>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</si>
  <si>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</si>
  <si>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</si>
  <si>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</si>
  <si>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</si>
  <si>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</si>
  <si>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</si>
  <si>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</si>
  <si>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</si>
  <si>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</si>
  <si>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</si>
  <si>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</si>
  <si>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</si>
  <si>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</si>
  <si>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</si>
  <si>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</si>
  <si>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</si>
  <si>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</si>
  <si>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</si>
  <si>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</si>
  <si>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</si>
  <si>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</si>
  <si>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</si>
  <si>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</si>
  <si>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</si>
  <si>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</si>
  <si>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</si>
  <si>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</si>
  <si>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</si>
  <si>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</si>
  <si>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</si>
  <si>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</si>
  <si>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</si>
  <si>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</si>
  <si>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</si>
  <si>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</si>
  <si>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</si>
  <si>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</si>
  <si>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</si>
  <si>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</si>
  <si>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</si>
  <si>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</si>
  <si>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</si>
  <si>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</si>
  <si>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</si>
  <si>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</si>
  <si>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</si>
  <si>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</si>
  <si>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</si>
  <si>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</si>
  <si>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</si>
  <si>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</si>
  <si>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</si>
  <si>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</si>
  <si>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</si>
  <si>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</si>
  <si>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</si>
  <si>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</si>
  <si>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</si>
  <si>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</si>
  <si>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</si>
  <si>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</si>
  <si>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</si>
  <si>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</si>
  <si>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</si>
  <si>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</si>
  <si>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</si>
  <si>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</si>
  <si>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</si>
  <si>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</si>
  <si>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</si>
  <si>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</si>
  <si>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</si>
  <si>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</si>
  <si>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</si>
  <si>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</si>
  <si>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</si>
  <si>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</si>
  <si>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</si>
  <si>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</si>
  <si>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</si>
  <si>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</si>
  <si>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</si>
  <si>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</si>
  <si>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</si>
  <si>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</si>
  <si>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</si>
  <si>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</si>
  <si>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</si>
  <si>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</si>
  <si>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</si>
  <si>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</si>
  <si>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</si>
  <si>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</si>
  <si>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</si>
  <si>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</si>
  <si>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</si>
  <si>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</si>
  <si>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</si>
  <si>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</si>
  <si>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</si>
  <si>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</si>
  <si>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</si>
  <si>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</si>
  <si>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</si>
  <si>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</si>
  <si>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</si>
  <si>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</si>
  <si>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</si>
  <si>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</si>
  <si>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</si>
  <si>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</si>
  <si>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</si>
  <si>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</si>
  <si>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</si>
  <si>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</si>
  <si>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</si>
  <si>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</si>
  <si>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</si>
  <si>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</si>
  <si>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</si>
  <si>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</si>
  <si>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</si>
  <si>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</si>
  <si>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</si>
  <si>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</si>
  <si>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</si>
  <si>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</si>
  <si>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</si>
  <si>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</si>
  <si>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</si>
  <si>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</si>
  <si>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</si>
  <si>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</si>
  <si>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</si>
  <si>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</si>
  <si>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</si>
  <si>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</si>
  <si>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</si>
  <si>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</si>
  <si>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</si>
  <si>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</si>
  <si>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</si>
  <si>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</si>
  <si>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</si>
  <si>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</si>
  <si>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</si>
  <si>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</si>
  <si>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</si>
  <si>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</si>
  <si>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</si>
  <si>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</si>
  <si>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</si>
  <si>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</si>
  <si>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</si>
  <si>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</si>
  <si>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</si>
  <si>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</si>
  <si>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</si>
  <si>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</si>
  <si>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</si>
  <si>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</si>
  <si>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</si>
  <si>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</si>
  <si>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</si>
  <si>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</si>
  <si>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</si>
  <si>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</si>
  <si>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</si>
  <si>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</si>
  <si>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</si>
  <si>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</si>
  <si>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</si>
  <si>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</si>
  <si>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</si>
  <si>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</si>
  <si>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</si>
  <si>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</si>
  <si>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</si>
  <si>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</si>
  <si>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</si>
  <si>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</si>
  <si>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</si>
  <si>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</si>
  <si>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</si>
  <si>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</si>
  <si>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</si>
  <si>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</si>
  <si>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</si>
  <si>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</si>
  <si>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</si>
  <si>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</si>
  <si>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</si>
  <si>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</si>
  <si>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</si>
  <si>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</si>
  <si>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</si>
  <si>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</si>
  <si>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</si>
  <si>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</si>
  <si>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</si>
  <si>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</si>
  <si>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</si>
  <si>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</si>
  <si>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</si>
  <si>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</si>
  <si>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</si>
  <si>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</si>
  <si>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</si>
  <si>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</si>
  <si>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</si>
  <si>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</si>
  <si>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</si>
  <si>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</si>
  <si>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</si>
  <si>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</si>
  <si>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</si>
  <si>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</si>
  <si>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</si>
  <si>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</si>
  <si>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</si>
  <si>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</si>
  <si>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</si>
  <si>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</si>
  <si>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</si>
  <si>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</si>
  <si>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</si>
  <si>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</si>
  <si>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</si>
  <si>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</si>
  <si>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</si>
  <si>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</si>
  <si>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</si>
  <si>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</si>
  <si>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</si>
  <si>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</si>
  <si>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</si>
  <si>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</si>
  <si>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</si>
  <si>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</si>
  <si>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</si>
  <si>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</si>
  <si>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</si>
  <si>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</si>
  <si>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</si>
  <si>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</si>
  <si>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</si>
  <si>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</si>
  <si>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</si>
  <si>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</si>
  <si>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</si>
  <si>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</si>
  <si>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</si>
  <si>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</si>
  <si>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</si>
  <si>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</si>
  <si>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</si>
  <si>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</si>
  <si>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</si>
  <si>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</si>
  <si>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</si>
  <si>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</si>
  <si>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</si>
  <si>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</si>
  <si>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</si>
  <si>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</si>
  <si>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</si>
  <si>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</si>
  <si>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</si>
  <si>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</si>
  <si>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</si>
  <si>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</si>
  <si>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</si>
  <si>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</si>
  <si>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</si>
  <si>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</si>
  <si>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</si>
  <si>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</si>
  <si>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</si>
  <si>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</si>
  <si>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</si>
  <si>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</si>
  <si>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</si>
  <si>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</si>
  <si>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</si>
  <si>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</si>
  <si>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</si>
  <si>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</si>
  <si>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</si>
  <si>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</si>
  <si>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</si>
  <si>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</si>
  <si>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</si>
  <si>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</si>
  <si>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</si>
  <si>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</si>
  <si>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</si>
  <si>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</si>
  <si>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</si>
  <si>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</si>
  <si>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</si>
  <si>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</si>
  <si>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</si>
  <si>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</si>
  <si>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</si>
  <si>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</si>
  <si>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</si>
  <si>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</si>
  <si>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</si>
  <si>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</si>
  <si>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</si>
  <si>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</si>
  <si>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</si>
  <si>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</si>
  <si>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</si>
  <si>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</si>
  <si>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</si>
  <si>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</si>
  <si>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</si>
  <si>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</si>
  <si>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</si>
  <si>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</si>
  <si>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</si>
  <si>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</si>
  <si>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</si>
  <si>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</si>
  <si>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</si>
  <si>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</si>
  <si>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</si>
  <si>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</si>
  <si>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</si>
  <si>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</si>
  <si>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</si>
  <si>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</si>
  <si>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</si>
  <si>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</si>
  <si>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</si>
  <si>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</si>
  <si>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</si>
  <si>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</si>
  <si>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</si>
  <si>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</si>
  <si>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</si>
  <si>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</si>
  <si>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</si>
  <si>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</si>
  <si>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</si>
  <si>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</si>
  <si>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</si>
  <si>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</si>
  <si>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</si>
  <si>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</si>
  <si>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</si>
  <si>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</si>
  <si>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</si>
  <si>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</si>
  <si>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</si>
  <si>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</si>
  <si>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</si>
  <si>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</si>
  <si>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</si>
  <si>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</si>
  <si>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</si>
  <si>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</si>
  <si>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</si>
  <si>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</si>
  <si>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</si>
  <si>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</si>
  <si>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</si>
  <si>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</si>
  <si>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</si>
  <si>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</si>
  <si>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</si>
  <si>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</si>
  <si>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</si>
  <si>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</si>
  <si>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</si>
  <si>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</si>
  <si>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</si>
  <si>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</si>
  <si>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</si>
  <si>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</si>
  <si>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</si>
  <si>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</si>
  <si>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</si>
  <si>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</si>
  <si>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</si>
  <si>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</si>
  <si>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</si>
  <si>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</si>
  <si>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</si>
  <si>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</si>
  <si>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</si>
  <si>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</si>
  <si>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</si>
  <si>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</si>
  <si>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</si>
  <si>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</si>
  <si>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</si>
  <si>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</si>
  <si>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</si>
  <si>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</si>
  <si>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</si>
  <si>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</si>
  <si>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</si>
  <si>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</si>
  <si>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</si>
  <si>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</si>
  <si>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</si>
  <si>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</si>
  <si>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</si>
  <si>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</si>
  <si>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</si>
  <si>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</si>
  <si>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</si>
  <si>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</si>
  <si>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</si>
  <si>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</si>
  <si>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</si>
  <si>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</si>
  <si>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</si>
  <si>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</si>
  <si>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</si>
  <si>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</si>
  <si>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</si>
  <si>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</si>
  <si>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</si>
  <si>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</si>
  <si>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</si>
  <si>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</si>
  <si>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</si>
  <si>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</si>
  <si>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</si>
  <si>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</si>
  <si>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</si>
  <si>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</si>
  <si>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</si>
  <si>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</si>
  <si>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</si>
  <si>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</si>
  <si>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</si>
  <si>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</si>
  <si>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</si>
  <si>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</si>
  <si>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</si>
  <si>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</si>
  <si>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</si>
  <si>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</si>
  <si>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</si>
  <si>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</si>
  <si>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</si>
  <si>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</si>
  <si>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</si>
  <si>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</si>
  <si>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</si>
  <si>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</si>
  <si>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</si>
  <si>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</si>
  <si>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</si>
  <si>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</si>
  <si>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</si>
  <si>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</si>
  <si>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</si>
  <si>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</si>
  <si>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</si>
  <si>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</si>
  <si>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</si>
  <si>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</si>
  <si>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</si>
  <si>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</si>
  <si>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</si>
  <si>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</si>
  <si>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</si>
  <si>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</si>
  <si>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</si>
  <si>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</si>
  <si>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</si>
  <si>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</si>
  <si>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</si>
  <si>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</si>
  <si>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</si>
  <si>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</si>
  <si>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</si>
  <si>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</si>
  <si>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</si>
  <si>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</si>
  <si>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</si>
  <si>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</si>
  <si>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</si>
  <si>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</si>
  <si>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</si>
  <si>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</si>
  <si>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</si>
  <si>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</si>
  <si>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</si>
  <si>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</si>
  <si>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</si>
  <si>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</si>
  <si>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</si>
  <si>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</si>
  <si>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</si>
  <si>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</si>
  <si>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</si>
  <si>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</si>
  <si>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</si>
  <si>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</si>
  <si>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</si>
  <si>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</si>
  <si>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</si>
  <si>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</si>
  <si>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</si>
  <si>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</si>
  <si>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</si>
  <si>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</si>
  <si>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</si>
  <si>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</si>
  <si>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</si>
  <si>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</si>
  <si>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</si>
  <si>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</si>
  <si>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</si>
  <si>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</si>
  <si>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</si>
  <si>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</si>
  <si>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</si>
  <si>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</si>
  <si>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</si>
  <si>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</si>
  <si>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</si>
  <si>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</si>
  <si>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</si>
  <si>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</si>
  <si>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</si>
  <si>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</si>
  <si>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</si>
  <si>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</si>
  <si>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</si>
  <si>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</si>
  <si>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</si>
  <si>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</si>
  <si>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</si>
  <si>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</si>
  <si>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</si>
  <si>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</si>
  <si>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</si>
  <si>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</si>
  <si>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</si>
  <si>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</si>
  <si>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</si>
  <si>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</si>
  <si>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</si>
  <si>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</si>
  <si>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</si>
  <si>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</si>
  <si>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</si>
  <si>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</si>
  <si>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</si>
  <si>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</si>
  <si>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</si>
  <si>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</si>
  <si>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</si>
  <si>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</si>
  <si>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</si>
  <si>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</si>
  <si>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</si>
  <si>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</si>
  <si>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</si>
  <si>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</si>
  <si>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</si>
  <si>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</si>
  <si>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</si>
  <si>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</si>
  <si>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</si>
  <si>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</si>
  <si>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</si>
  <si>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</si>
  <si>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</si>
  <si>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</si>
  <si>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</si>
  <si>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</si>
  <si>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</si>
  <si>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</si>
  <si>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</si>
  <si>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</si>
  <si>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</si>
  <si>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</si>
  <si>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</si>
  <si>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</si>
  <si>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</si>
  <si>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</si>
  <si>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</si>
  <si>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</si>
  <si>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</si>
  <si>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</si>
  <si>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</si>
  <si>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</si>
  <si>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</si>
  <si>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</si>
  <si>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</si>
  <si>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</si>
  <si>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</si>
  <si>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</si>
  <si>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</si>
  <si>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</si>
  <si>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</si>
  <si>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</si>
  <si>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</si>
  <si>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</si>
  <si>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</si>
  <si>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</si>
  <si>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</si>
  <si>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</si>
  <si>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</si>
  <si>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</si>
  <si>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</si>
  <si>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</si>
  <si>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</si>
  <si>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</si>
  <si>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</si>
  <si>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</si>
  <si>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</si>
  <si>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</si>
  <si>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</si>
  <si>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</si>
  <si>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</si>
  <si>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</si>
  <si>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</si>
  <si>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</si>
  <si>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</si>
  <si>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</si>
  <si>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</si>
  <si>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</si>
  <si>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</si>
  <si>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</si>
  <si>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</si>
  <si>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</si>
  <si>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</si>
  <si>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</si>
  <si>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</si>
  <si>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</si>
  <si>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</si>
  <si>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</si>
  <si>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</si>
  <si>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</si>
  <si>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</si>
  <si>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</si>
  <si>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</si>
  <si>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</si>
  <si>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</si>
  <si>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</si>
  <si>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</si>
  <si>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</si>
  <si>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</si>
  <si>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</si>
  <si>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</si>
  <si>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</si>
  <si>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</si>
  <si>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</si>
  <si>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</si>
  <si>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</si>
  <si>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</si>
  <si>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</si>
  <si>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</si>
  <si>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</si>
  <si>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</si>
  <si>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</si>
  <si>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</si>
  <si>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</si>
  <si>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</si>
  <si>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</si>
  <si>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</si>
  <si>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</si>
  <si>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</si>
  <si>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</si>
  <si>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</si>
  <si>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</si>
  <si>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</si>
  <si>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</si>
  <si>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</si>
  <si>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</si>
  <si>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</si>
  <si>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</si>
  <si>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</si>
  <si>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</si>
  <si>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</si>
  <si>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</si>
  <si>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</si>
  <si>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</si>
  <si>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</si>
  <si>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</si>
  <si>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</si>
  <si>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</si>
  <si>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</si>
  <si>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</si>
  <si>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</si>
  <si>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</si>
  <si>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</si>
  <si>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</si>
  <si>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</si>
  <si>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</si>
  <si>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</si>
  <si>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</si>
  <si>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</si>
  <si>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</si>
  <si>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</si>
  <si>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</si>
  <si>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</si>
  <si>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</si>
  <si>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</si>
  <si>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</si>
  <si>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</si>
  <si>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</si>
  <si>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</si>
  <si>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</si>
  <si>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</si>
  <si>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</si>
  <si>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</si>
  <si>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</si>
  <si>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</si>
  <si>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</si>
  <si>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</si>
  <si>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</si>
  <si>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</si>
  <si>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</si>
  <si>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</si>
  <si>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</si>
  <si>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</si>
  <si>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</si>
  <si>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</si>
  <si>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</si>
  <si>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</si>
  <si>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</si>
  <si>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</si>
  <si>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</si>
  <si>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</si>
  <si>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</si>
  <si>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</si>
  <si>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</si>
  <si>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</si>
  <si>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</si>
  <si>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</si>
  <si>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</si>
  <si>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</si>
  <si>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</si>
  <si>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</si>
  <si>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</si>
  <si>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</si>
  <si>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</si>
  <si>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</si>
  <si>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</si>
  <si>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</si>
  <si>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</si>
  <si>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</si>
  <si>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</si>
  <si>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</si>
  <si>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</si>
  <si>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</si>
  <si>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</si>
  <si>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</si>
  <si>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</si>
  <si>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</si>
  <si>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</si>
  <si>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</si>
  <si>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</si>
  <si>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</si>
  <si>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</si>
  <si>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</si>
  <si>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</si>
  <si>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</si>
  <si>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</si>
  <si>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</si>
  <si>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</si>
  <si>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</si>
  <si>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</si>
  <si>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</si>
  <si>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</si>
  <si>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</si>
  <si>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</si>
  <si>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</si>
  <si>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</si>
  <si>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</si>
  <si>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</si>
  <si>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</si>
  <si>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</si>
  <si>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</si>
  <si>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</si>
  <si>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</si>
  <si>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</si>
  <si>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</si>
  <si>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</si>
  <si>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</si>
  <si>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</si>
  <si>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</si>
  <si>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</si>
  <si>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</si>
  <si>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</si>
  <si>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</si>
  <si>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</si>
  <si>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</si>
  <si>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</si>
  <si>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</si>
  <si>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</si>
  <si>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</si>
  <si>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</si>
  <si>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</si>
  <si>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</si>
  <si>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</si>
  <si>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</si>
  <si>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</si>
  <si>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</si>
  <si>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</si>
  <si>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</si>
  <si>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</si>
  <si>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</si>
  <si>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</si>
  <si>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</si>
  <si>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</si>
  <si>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</si>
  <si>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</si>
  <si>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</si>
  <si>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</si>
  <si>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</si>
  <si>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</si>
  <si>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</si>
  <si>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</si>
  <si>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</si>
  <si>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</si>
  <si>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</si>
  <si>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</si>
  <si>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</si>
  <si>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</si>
  <si>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</si>
  <si>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</si>
  <si>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</si>
  <si>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</si>
  <si>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</si>
  <si>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</si>
  <si>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</si>
  <si>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</si>
  <si>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</si>
  <si>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</si>
  <si>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</si>
  <si>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</si>
  <si>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</si>
  <si>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</si>
  <si>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</si>
  <si>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</si>
  <si>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</si>
  <si>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</si>
  <si>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</si>
  <si>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</si>
  <si>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</si>
  <si>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</si>
  <si>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</si>
  <si>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</si>
  <si>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</si>
  <si>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</si>
  <si>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</si>
  <si>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</si>
  <si>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</si>
  <si>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</si>
  <si>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</si>
  <si>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</si>
  <si>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</si>
  <si>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</si>
  <si>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</si>
  <si>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</si>
  <si>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</si>
  <si>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</si>
  <si>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</si>
  <si>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</si>
  <si>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</si>
  <si>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</si>
  <si>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</si>
  <si>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</si>
  <si>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</si>
  <si>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</si>
  <si>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</si>
  <si>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</si>
  <si>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</si>
  <si>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</si>
  <si>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</si>
  <si>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</si>
  <si>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</si>
  <si>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</si>
  <si>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</si>
  <si>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</si>
  <si>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</si>
  <si>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</si>
  <si>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</si>
  <si>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</si>
  <si>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</si>
  <si>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</si>
  <si>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</si>
  <si>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</si>
  <si>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</si>
  <si>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</si>
  <si>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</si>
  <si>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</si>
  <si>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</si>
  <si>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</si>
  <si>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</si>
  <si>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</si>
  <si>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</si>
  <si>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</si>
  <si>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</si>
  <si>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</si>
  <si>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</si>
  <si>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</si>
  <si>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</si>
  <si>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</si>
  <si>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</si>
  <si>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</si>
  <si>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</si>
  <si>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</si>
  <si>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</si>
  <si>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</si>
  <si>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</si>
  <si>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</si>
  <si>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</si>
  <si>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</si>
  <si>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</si>
  <si>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</si>
  <si>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</si>
  <si>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</si>
  <si>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</si>
  <si>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</si>
  <si>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</si>
  <si>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</si>
  <si>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</si>
  <si>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</si>
  <si>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</si>
  <si>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</si>
  <si>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</si>
  <si>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</si>
  <si>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</si>
  <si>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</si>
  <si>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</si>
  <si>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</si>
  <si>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</si>
  <si>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</si>
  <si>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</si>
  <si>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</si>
  <si>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</si>
  <si>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</si>
  <si>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</si>
  <si>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</si>
  <si>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</si>
  <si>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</si>
  <si>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</si>
  <si>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</si>
  <si>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</si>
  <si>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</si>
  <si>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</si>
  <si>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</si>
  <si>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</si>
  <si>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</si>
  <si>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</si>
  <si>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</si>
  <si>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</si>
  <si>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</si>
  <si>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</si>
  <si>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</si>
  <si>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</si>
  <si>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</si>
  <si>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</si>
  <si>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</si>
  <si>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</si>
  <si>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</si>
  <si>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</si>
  <si>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</si>
  <si>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</si>
  <si>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</si>
  <si>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</si>
  <si>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</si>
  <si>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</si>
  <si>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</si>
  <si>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</si>
  <si>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</si>
  <si>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</si>
  <si>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</si>
  <si>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</si>
  <si>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</si>
  <si>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</si>
  <si>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</si>
  <si>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</si>
  <si>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</si>
  <si>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</si>
  <si>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</si>
  <si>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</si>
  <si>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</si>
  <si>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</si>
  <si>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</si>
  <si>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</si>
  <si>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</si>
  <si>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</si>
  <si>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</si>
  <si>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</si>
  <si>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</si>
  <si>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</si>
  <si>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</si>
  <si>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</si>
  <si>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</si>
  <si>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</si>
  <si>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</si>
  <si>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</si>
  <si>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</si>
  <si>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</si>
  <si>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</si>
  <si>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</si>
  <si>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</si>
  <si>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</si>
  <si>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</si>
  <si>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</si>
  <si>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</si>
  <si>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</si>
  <si>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</si>
  <si>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</si>
  <si>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</si>
  <si>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</si>
  <si>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</si>
  <si>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</si>
  <si>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</si>
  <si>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</si>
  <si>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</si>
  <si>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</si>
  <si>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</si>
  <si>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</si>
  <si>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</si>
  <si>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</si>
  <si>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</si>
  <si>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</si>
  <si>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</si>
  <si>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</si>
  <si>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</si>
  <si>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</si>
  <si>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</si>
  <si>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</si>
  <si>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</si>
  <si>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</si>
  <si>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</si>
  <si>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</si>
  <si>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</si>
  <si>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</si>
  <si>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</si>
  <si>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</si>
  <si>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</si>
  <si>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</si>
  <si>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</si>
  <si>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</si>
  <si>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</si>
  <si>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</si>
  <si>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</si>
  <si>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</si>
  <si>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</si>
  <si>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</si>
  <si>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</si>
  <si>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</si>
  <si>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</si>
  <si>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</si>
  <si>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</si>
  <si>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</si>
  <si>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</si>
  <si>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</si>
  <si>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</si>
  <si>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</si>
  <si>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</si>
  <si>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</si>
  <si>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</si>
  <si>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</si>
  <si>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</si>
  <si>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</si>
  <si>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</si>
  <si>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</si>
  <si>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</si>
  <si>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</si>
  <si>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</si>
  <si>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</si>
  <si>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</si>
  <si>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</si>
  <si>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</si>
  <si>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</si>
  <si>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</si>
  <si>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</si>
  <si>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</si>
  <si>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</si>
  <si>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</si>
  <si>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</si>
  <si>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</si>
  <si>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</si>
  <si>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</si>
  <si>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</si>
  <si>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</si>
  <si>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</si>
  <si>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</si>
  <si>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</si>
  <si>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</si>
  <si>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</si>
  <si>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</si>
  <si>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</si>
  <si>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</si>
  <si>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</si>
  <si>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</si>
  <si>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</si>
  <si>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</si>
  <si>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</si>
  <si>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</si>
  <si>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</si>
  <si>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</si>
  <si>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</si>
  <si>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</si>
  <si>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</si>
  <si>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</si>
  <si>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</si>
  <si>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</si>
  <si>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</si>
  <si>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</si>
  <si>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</si>
  <si>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</si>
  <si>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</si>
  <si>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</si>
  <si>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</si>
  <si>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</si>
  <si>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</si>
  <si>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</si>
  <si>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</si>
  <si>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</si>
  <si>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</si>
  <si>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</si>
  <si>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</si>
  <si>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</si>
  <si>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</si>
  <si>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</si>
  <si>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</si>
  <si>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</si>
  <si>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</si>
  <si>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</si>
  <si>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</si>
  <si>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</si>
  <si>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</si>
  <si>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</si>
  <si>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</si>
  <si>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</si>
  <si>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</si>
  <si>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</si>
  <si>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</si>
  <si>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</si>
  <si>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</si>
  <si>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</si>
  <si>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</si>
  <si>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</si>
  <si>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</si>
  <si>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</si>
  <si>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</si>
  <si>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</si>
  <si>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</si>
  <si>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</si>
  <si>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</si>
  <si>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</si>
  <si>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</si>
  <si>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</si>
  <si>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</si>
  <si>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</si>
  <si>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</si>
  <si>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</si>
  <si>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</si>
  <si>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</si>
  <si>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</si>
  <si>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</si>
  <si>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</si>
  <si>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</si>
  <si>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</si>
  <si>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</si>
  <si>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</si>
  <si>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</si>
  <si>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</si>
  <si>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</si>
  <si>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</si>
  <si>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</si>
  <si>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</si>
  <si>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</si>
  <si>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</si>
  <si>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</si>
  <si>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</si>
  <si>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</si>
  <si>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</si>
  <si>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</si>
  <si>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</si>
  <si>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</si>
  <si>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</si>
  <si>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</si>
  <si>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</si>
  <si>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</si>
  <si>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</si>
  <si>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</si>
  <si>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</si>
  <si>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</si>
  <si>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</si>
  <si>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</si>
  <si>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</si>
  <si>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</si>
  <si>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</si>
  <si>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</si>
  <si>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</si>
  <si>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</si>
  <si>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</si>
  <si>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</si>
  <si>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</si>
  <si>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</si>
  <si>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</si>
  <si>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</si>
  <si>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</si>
  <si>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</si>
  <si>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</si>
  <si>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</si>
  <si>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</si>
  <si>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</si>
  <si>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</si>
  <si>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</si>
  <si>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</si>
  <si>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</si>
  <si>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</si>
  <si>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</si>
  <si>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</si>
  <si>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</si>
  <si>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</si>
  <si>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</si>
  <si>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</si>
  <si>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</si>
  <si>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</si>
  <si>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</si>
  <si>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</si>
  <si>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</si>
  <si>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</si>
  <si>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</si>
  <si>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</si>
  <si>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</si>
  <si>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</si>
  <si>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</si>
  <si>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</si>
  <si>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</si>
  <si>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</si>
  <si>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</si>
  <si>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</si>
  <si>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</si>
  <si>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</si>
  <si>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</si>
  <si>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</si>
  <si>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</si>
  <si>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</si>
  <si>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</si>
  <si>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</si>
  <si>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</si>
  <si>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</si>
  <si>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</si>
  <si>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</si>
  <si>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</si>
  <si>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</si>
  <si>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</si>
  <si>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</si>
  <si>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</si>
  <si>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</si>
  <si>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</si>
  <si>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</si>
  <si>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</si>
  <si>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</si>
  <si>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</si>
  <si>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</si>
  <si>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</si>
  <si>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</si>
  <si>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</si>
  <si>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</si>
  <si>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</si>
  <si>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</si>
  <si>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</si>
  <si>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</si>
  <si>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</si>
  <si>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</si>
  <si>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</si>
  <si>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</si>
  <si>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</si>
  <si>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</si>
  <si>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</si>
  <si>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</si>
  <si>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</si>
  <si>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</si>
  <si>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</si>
  <si>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</si>
  <si>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</si>
  <si>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</si>
  <si>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</si>
  <si>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</si>
  <si>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</si>
  <si>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</si>
  <si>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</si>
  <si>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</si>
  <si>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</si>
  <si>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</si>
  <si>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</si>
  <si>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</si>
  <si>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</si>
  <si>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</si>
  <si>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</si>
  <si>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</si>
  <si>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</si>
  <si>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</si>
  <si>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</si>
  <si>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</si>
  <si>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</si>
  <si>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</si>
  <si>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</si>
  <si>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</si>
  <si>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</si>
  <si>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</si>
  <si>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</si>
  <si>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</si>
  <si>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</si>
  <si>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</si>
  <si>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</si>
  <si>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</si>
  <si>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</si>
  <si>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</si>
  <si>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</si>
  <si>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</si>
  <si>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</si>
  <si>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</si>
  <si>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</si>
  <si>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</si>
  <si>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</si>
  <si>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</si>
  <si>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</si>
  <si>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</si>
  <si>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</si>
  <si>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</si>
  <si>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</si>
  <si>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</si>
  <si>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</si>
  <si>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</si>
  <si>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</si>
  <si>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</si>
  <si>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</si>
  <si>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</si>
  <si>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</si>
  <si>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</si>
  <si>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</si>
  <si>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</si>
  <si>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</si>
  <si>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</si>
  <si>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</si>
  <si>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</si>
  <si>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</si>
  <si>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</si>
  <si>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</si>
  <si>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</si>
  <si>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</si>
  <si>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</si>
  <si>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</si>
  <si>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</si>
  <si>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</si>
  <si>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</si>
  <si>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</si>
  <si>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</si>
  <si>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</si>
  <si>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</si>
  <si>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</si>
  <si>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</si>
  <si>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</si>
  <si>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</si>
  <si>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</si>
  <si>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</si>
  <si>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</si>
  <si>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</si>
  <si>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</si>
  <si>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</si>
  <si>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</si>
  <si>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</si>
  <si>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</si>
  <si>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</si>
  <si>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</si>
  <si>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</si>
  <si>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</si>
  <si>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</si>
  <si>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</si>
  <si>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</si>
  <si>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</si>
  <si>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</si>
  <si>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</si>
  <si>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</si>
  <si>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</si>
  <si>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</si>
  <si>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</si>
  <si>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</si>
  <si>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</si>
  <si>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</si>
  <si>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</si>
  <si>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</si>
  <si>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</si>
  <si>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</si>
  <si>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</si>
  <si>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</si>
  <si>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</si>
  <si>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</si>
  <si>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</si>
  <si>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</si>
  <si>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</si>
  <si>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</si>
  <si>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</si>
  <si>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</si>
  <si>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</si>
  <si>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</si>
  <si>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</si>
  <si>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</si>
  <si>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</si>
  <si>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</si>
  <si>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</si>
  <si>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</si>
  <si>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</si>
  <si>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</si>
  <si>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</si>
  <si>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</si>
  <si>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</si>
  <si>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</si>
  <si>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</si>
  <si>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</si>
  <si>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</si>
  <si>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</si>
  <si>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</si>
  <si>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</si>
  <si>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</si>
  <si>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</si>
  <si>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</si>
  <si>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</si>
  <si>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</si>
  <si>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</si>
  <si>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</si>
  <si>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</si>
  <si>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</si>
  <si>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</si>
  <si>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</si>
  <si>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</si>
  <si>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</si>
  <si>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</si>
  <si>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</si>
  <si>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</si>
  <si>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</si>
  <si>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</si>
  <si>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</si>
  <si>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</si>
  <si>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</si>
  <si>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</si>
  <si>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</si>
  <si>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</si>
  <si>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</si>
  <si>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</si>
  <si>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</si>
  <si>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</si>
  <si>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</si>
  <si>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</si>
  <si>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</si>
  <si>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</si>
  <si>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</si>
  <si>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</si>
  <si>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</si>
  <si>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</si>
  <si>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</si>
  <si>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</si>
  <si>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</si>
  <si>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</si>
  <si>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</si>
  <si>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</si>
  <si>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</si>
  <si>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</si>
  <si>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</si>
  <si>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</si>
  <si>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</si>
  <si>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</si>
  <si>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</si>
  <si>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</si>
  <si>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</si>
  <si>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</si>
  <si>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</si>
  <si>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</si>
  <si>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</si>
  <si>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</si>
  <si>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</si>
  <si>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</si>
  <si>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</si>
  <si>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</si>
  <si>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</si>
  <si>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</si>
  <si>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</si>
  <si>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</si>
  <si>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</si>
  <si>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</si>
  <si>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</si>
  <si>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</si>
  <si>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</si>
  <si>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</si>
  <si>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</si>
  <si>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</si>
  <si>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</si>
  <si>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</si>
  <si>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</si>
  <si>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</si>
  <si>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</si>
  <si>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</si>
  <si>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</si>
  <si>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</si>
  <si>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</si>
  <si>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</si>
  <si>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</si>
  <si>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</si>
  <si>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</si>
  <si>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</si>
  <si>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</si>
  <si>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</si>
  <si>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</si>
  <si>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</si>
  <si>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</si>
  <si>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</si>
  <si>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</si>
  <si>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</si>
  <si>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</si>
  <si>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</si>
  <si>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</si>
  <si>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</si>
  <si>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</si>
  <si>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</si>
  <si>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</si>
  <si>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</si>
  <si>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</si>
  <si>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</si>
  <si>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</si>
  <si>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</si>
  <si>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</si>
  <si>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</si>
  <si>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</si>
  <si>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</si>
  <si>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</si>
  <si>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</si>
  <si>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</si>
  <si>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</si>
  <si>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</si>
  <si>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</si>
  <si>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</si>
  <si>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</si>
  <si>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</si>
  <si>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</si>
  <si>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</si>
  <si>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</si>
  <si>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</si>
  <si>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</si>
  <si>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</si>
  <si>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</si>
  <si>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</si>
  <si>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</si>
  <si>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</si>
  <si>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</si>
  <si>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</si>
  <si>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</si>
  <si>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</si>
  <si>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</si>
  <si>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</si>
  <si>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</si>
  <si>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</si>
  <si>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</si>
  <si>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</si>
  <si>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</si>
  <si>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</si>
  <si>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</si>
  <si>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</si>
  <si>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</si>
  <si>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</si>
  <si>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</si>
  <si>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</si>
  <si>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</si>
  <si>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</si>
  <si>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</si>
  <si>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</si>
  <si>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</si>
  <si>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</si>
  <si>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</si>
  <si>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</si>
  <si>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</si>
  <si>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</si>
  <si>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</si>
  <si>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</si>
  <si>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</si>
  <si>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</si>
  <si>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</si>
  <si>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</si>
  <si>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</si>
  <si>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</si>
  <si>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</si>
  <si>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</si>
  <si>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</si>
  <si>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</si>
  <si>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</si>
  <si>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</si>
  <si>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</si>
  <si>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</si>
  <si>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</si>
  <si>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</si>
  <si>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</si>
  <si>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</si>
  <si>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</si>
  <si>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</si>
  <si>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</si>
  <si>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</si>
  <si>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</si>
  <si>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</si>
  <si>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</si>
  <si>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</si>
  <si>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</si>
  <si>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</si>
  <si>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</si>
  <si>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</si>
  <si>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</si>
  <si>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</si>
  <si>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</si>
  <si>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</si>
  <si>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</si>
  <si>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</si>
  <si>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</si>
  <si>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</si>
  <si>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</si>
  <si>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</si>
  <si>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</si>
  <si>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</si>
  <si>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</si>
  <si>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</si>
  <si>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</si>
  <si>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</si>
  <si>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</si>
  <si>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</si>
  <si>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</si>
  <si>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</si>
  <si>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</si>
  <si>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</si>
  <si>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</si>
  <si>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</si>
  <si>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</si>
  <si>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</si>
  <si>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</si>
  <si>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</si>
  <si>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</si>
  <si>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</si>
  <si>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</si>
  <si>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</si>
  <si>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</si>
  <si>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</si>
  <si>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</si>
  <si>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</si>
  <si>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</si>
  <si>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</si>
  <si>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</si>
  <si>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</si>
  <si>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</si>
  <si>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</si>
  <si>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</si>
  <si>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</si>
  <si>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</si>
  <si>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</si>
  <si>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</si>
  <si>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</si>
  <si>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</si>
  <si>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</si>
  <si>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</si>
  <si>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</si>
  <si>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</si>
  <si>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</si>
  <si>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</si>
  <si>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</si>
  <si>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</si>
  <si>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</si>
  <si>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</si>
  <si>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</si>
  <si>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</si>
  <si>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</si>
  <si>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</si>
  <si>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</si>
  <si>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</si>
  <si>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</si>
  <si>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</si>
  <si>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</si>
  <si>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</si>
  <si>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</si>
  <si>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</si>
  <si>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</si>
  <si>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</si>
  <si>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</si>
  <si>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</si>
  <si>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</si>
  <si>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</si>
  <si>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</si>
  <si>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</si>
  <si>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</si>
  <si>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</si>
  <si>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</si>
  <si>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</si>
  <si>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</si>
  <si>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</si>
  <si>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</si>
  <si>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</si>
  <si>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</si>
  <si>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</si>
  <si>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</si>
  <si>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</si>
  <si>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</si>
  <si>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</si>
  <si>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</si>
  <si>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</si>
  <si>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</si>
  <si>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</si>
  <si>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</si>
  <si>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</si>
  <si>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</si>
  <si>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</si>
  <si>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</si>
  <si>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</si>
  <si>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</si>
  <si>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</si>
  <si>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</si>
  <si>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</si>
  <si>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</si>
  <si>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</si>
  <si>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</si>
  <si>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</si>
  <si>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</si>
  <si>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</si>
  <si>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</si>
  <si>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</si>
  <si>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</si>
  <si>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</si>
  <si>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</si>
  <si>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</si>
  <si>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</si>
  <si>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</si>
  <si>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</si>
  <si>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</si>
  <si>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</si>
  <si>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</si>
  <si>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</si>
  <si>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</si>
  <si>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</si>
  <si>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</si>
  <si>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</si>
  <si>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</si>
  <si>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</si>
  <si>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</si>
  <si>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</si>
  <si>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</si>
  <si>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</si>
  <si>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</si>
  <si>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</si>
  <si>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</si>
  <si>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</si>
  <si>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</si>
  <si>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</si>
  <si>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</si>
  <si>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</si>
  <si>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</si>
  <si>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</si>
  <si>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</si>
  <si>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</si>
  <si>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</si>
  <si>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</si>
  <si>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</si>
  <si>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</si>
  <si>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</si>
  <si>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</si>
  <si>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</si>
  <si>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</si>
  <si>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</si>
  <si>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</si>
  <si>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</si>
  <si>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</si>
  <si>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</si>
  <si>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</si>
  <si>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</si>
  <si>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</si>
  <si>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</si>
  <si>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</si>
  <si>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</si>
  <si>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</si>
  <si>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</si>
  <si>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</si>
  <si>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</si>
  <si>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</si>
  <si>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</si>
  <si>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</si>
  <si>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</si>
  <si>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</si>
  <si>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</si>
  <si>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</si>
  <si>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</si>
  <si>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</si>
  <si>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</si>
  <si>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</si>
  <si>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</si>
  <si>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</si>
  <si>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</si>
  <si>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</si>
  <si>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</si>
  <si>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</si>
  <si>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</si>
  <si>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</si>
  <si>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</si>
  <si>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</si>
  <si>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</si>
  <si>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</si>
  <si>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</si>
  <si>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</si>
  <si>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</si>
  <si>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</si>
  <si>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</si>
  <si>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</si>
  <si>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</si>
  <si>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</si>
  <si>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</si>
  <si>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</si>
  <si>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</si>
  <si>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</si>
  <si>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</si>
  <si>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</si>
  <si>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</si>
  <si>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</si>
  <si>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</si>
  <si>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</si>
  <si>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</si>
  <si>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</si>
  <si>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</si>
  <si>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</si>
  <si>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</si>
  <si>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</si>
  <si>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</si>
  <si>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</si>
  <si>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</si>
  <si>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</si>
  <si>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</si>
  <si>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</si>
  <si>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</si>
  <si>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</si>
  <si>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</si>
  <si>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</si>
  <si>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</si>
  <si>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</si>
  <si>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</si>
  <si>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</si>
  <si>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</si>
  <si>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</si>
  <si>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</si>
  <si>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</si>
  <si>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</si>
  <si>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</si>
  <si>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</si>
  <si>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</si>
  <si>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</si>
  <si>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</si>
  <si>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</si>
  <si>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</si>
  <si>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</si>
  <si>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</si>
  <si>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</si>
  <si>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</si>
  <si>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</si>
  <si>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</si>
  <si>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</si>
  <si>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</si>
  <si>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</si>
  <si>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</si>
  <si>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</si>
  <si>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</si>
  <si>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</si>
  <si>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</si>
  <si>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</si>
  <si>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</si>
  <si>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</si>
  <si>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</si>
  <si>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</si>
  <si>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</si>
  <si>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</si>
  <si>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</si>
  <si>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</si>
  <si>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</si>
  <si>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</si>
  <si>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</si>
  <si>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</si>
  <si>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</si>
  <si>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</si>
  <si>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</si>
  <si>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</si>
  <si>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</si>
  <si>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</si>
  <si>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</si>
  <si>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</si>
  <si>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</si>
  <si>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</si>
  <si>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</si>
  <si>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</si>
  <si>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</si>
  <si>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</si>
  <si>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</si>
  <si>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</si>
  <si>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</si>
  <si>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</si>
  <si>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</si>
  <si>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</si>
  <si>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</si>
  <si>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</si>
  <si>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</si>
  <si>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</si>
  <si>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</si>
  <si>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</si>
  <si>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</si>
  <si>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</si>
  <si>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</si>
  <si>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</si>
  <si>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</si>
  <si>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</si>
  <si>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</si>
  <si>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</si>
  <si>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</si>
  <si>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</si>
  <si>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</si>
  <si>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</si>
  <si>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</si>
  <si>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</si>
  <si>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</si>
  <si>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</si>
  <si>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</si>
  <si>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</si>
  <si>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</si>
  <si>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</si>
  <si>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</si>
  <si>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</si>
  <si>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</si>
  <si>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</si>
  <si>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</si>
  <si>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</si>
  <si>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</si>
  <si>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</si>
  <si>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</si>
  <si>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</si>
  <si>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</si>
  <si>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</si>
  <si>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</si>
  <si>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</si>
  <si>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</si>
  <si>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</si>
  <si>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</si>
  <si>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</si>
  <si>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</si>
  <si>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</si>
  <si>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</si>
  <si>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</si>
  <si>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</si>
  <si>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</si>
  <si>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</si>
  <si>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</si>
  <si>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</si>
  <si>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</si>
  <si>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</si>
  <si>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</si>
  <si>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</si>
  <si>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</si>
  <si>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</si>
  <si>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</si>
  <si>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</si>
  <si>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</si>
  <si>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</si>
  <si>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</si>
  <si>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</si>
  <si>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</si>
  <si>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</si>
  <si>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</si>
  <si>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</si>
  <si>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</si>
  <si>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</si>
  <si>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</si>
  <si>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</si>
  <si>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</si>
  <si>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</si>
  <si>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</si>
  <si>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</si>
  <si>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</si>
  <si>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</si>
  <si>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</si>
  <si>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</si>
  <si>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</si>
  <si>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</si>
  <si>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</si>
  <si>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</si>
  <si>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</si>
  <si>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</si>
  <si>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</si>
  <si>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</si>
  <si>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</si>
  <si>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</si>
  <si>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</si>
  <si>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</si>
  <si>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</si>
  <si>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</si>
  <si>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</si>
  <si>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</si>
  <si>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</si>
  <si>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</si>
  <si>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</si>
  <si>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</si>
  <si>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</si>
  <si>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</si>
  <si>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</si>
  <si>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</si>
  <si>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</si>
  <si>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</si>
  <si>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</si>
  <si>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</si>
  <si>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</si>
  <si>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</si>
  <si>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</si>
  <si>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</si>
  <si>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</si>
  <si>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</si>
  <si>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</si>
  <si>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</si>
  <si>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</si>
  <si>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</si>
  <si>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</si>
  <si>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</si>
  <si>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</si>
  <si>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</si>
  <si>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</si>
  <si>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</si>
  <si>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</si>
  <si>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</si>
  <si>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</si>
  <si>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</si>
  <si>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</si>
  <si>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</si>
  <si>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</si>
  <si>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</si>
  <si>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</si>
  <si>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</si>
  <si>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</si>
  <si>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</si>
  <si>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</si>
  <si>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</si>
  <si>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</si>
  <si>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</si>
  <si>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</si>
  <si>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</si>
  <si>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</si>
  <si>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</si>
  <si>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</si>
  <si>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</si>
  <si>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</si>
  <si>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</si>
  <si>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</si>
  <si>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</si>
  <si>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</si>
  <si>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</si>
  <si>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</si>
  <si>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</si>
  <si>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</si>
  <si>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</si>
  <si>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</si>
  <si>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</si>
  <si>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</si>
  <si>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</si>
  <si>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</si>
  <si>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</si>
  <si>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</si>
  <si>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</si>
  <si>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</si>
  <si>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</si>
  <si>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</si>
  <si>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</si>
  <si>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</si>
  <si>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</si>
  <si>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</si>
  <si>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</si>
  <si>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</si>
  <si>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</si>
  <si>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</si>
  <si>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</si>
  <si>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</si>
  <si>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</si>
  <si>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</si>
  <si>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</si>
  <si>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</si>
  <si>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</si>
  <si>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</si>
  <si>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</si>
  <si>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</si>
  <si>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</si>
  <si>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</si>
  <si>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</si>
  <si>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</si>
  <si>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</si>
  <si>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</si>
  <si>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</si>
  <si>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</si>
  <si>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</si>
  <si>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</si>
  <si>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</si>
  <si>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</si>
  <si>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</si>
  <si>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</si>
  <si>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</si>
  <si>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</si>
  <si>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</si>
  <si>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</si>
  <si>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</si>
  <si>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</si>
  <si>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</si>
  <si>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</si>
  <si>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</si>
  <si>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</si>
  <si>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</si>
  <si>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</si>
  <si>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</si>
  <si>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</si>
  <si>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</si>
  <si>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</si>
  <si>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</si>
  <si>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</si>
  <si>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</si>
  <si>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</si>
  <si>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</si>
  <si>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</si>
  <si>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</si>
  <si>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</si>
  <si>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</si>
  <si>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</si>
  <si>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</si>
  <si>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</si>
  <si>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</si>
  <si>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</si>
  <si>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</si>
  <si>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</si>
  <si>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</si>
  <si>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</si>
  <si>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</si>
  <si>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</si>
  <si>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</si>
  <si>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</si>
  <si>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</si>
  <si>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</si>
  <si>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</si>
  <si>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</si>
  <si>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</si>
  <si>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</si>
  <si>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</si>
  <si>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</si>
  <si>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</si>
  <si>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</si>
  <si>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</si>
  <si>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</si>
  <si>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</si>
  <si>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</si>
  <si>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</si>
  <si>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</si>
  <si>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</si>
  <si>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</si>
  <si>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</si>
  <si>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</si>
  <si>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</si>
  <si>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</si>
  <si>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</si>
  <si>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</si>
  <si>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</si>
  <si>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</si>
  <si>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</si>
  <si>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</si>
  <si>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</si>
  <si>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</si>
  <si>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</si>
  <si>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</si>
  <si>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</si>
  <si>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</si>
  <si>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</si>
  <si>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</si>
  <si>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</si>
  <si>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</si>
  <si>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</si>
  <si>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</si>
  <si>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</si>
  <si>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</si>
  <si>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</si>
  <si>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</si>
  <si>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</si>
  <si>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</si>
  <si>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</si>
  <si>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</si>
  <si>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</si>
  <si>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</si>
  <si>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</si>
  <si>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</si>
  <si>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</si>
  <si>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</si>
  <si>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</si>
  <si>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</si>
  <si>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</si>
  <si>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</si>
  <si>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</si>
  <si>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</si>
  <si>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</si>
  <si>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</si>
  <si>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</si>
  <si>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</si>
  <si>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</si>
  <si>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</si>
  <si>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</si>
  <si>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</si>
  <si>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</si>
  <si>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</si>
  <si>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</si>
  <si>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</si>
  <si>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</si>
  <si>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</si>
  <si>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</si>
  <si>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</si>
  <si>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</si>
  <si>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</si>
  <si>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</si>
  <si>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</si>
  <si>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</si>
  <si>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</si>
  <si>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</si>
  <si>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</si>
  <si>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</si>
  <si>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</si>
  <si>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</si>
  <si>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</si>
  <si>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</si>
  <si>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</si>
  <si>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</si>
  <si>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</si>
  <si>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</si>
  <si>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</si>
  <si>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</si>
  <si>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</si>
  <si>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</si>
  <si>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</si>
  <si>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</si>
  <si>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</si>
  <si>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</si>
  <si>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</si>
  <si>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</si>
  <si>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</si>
  <si>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</si>
  <si>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</si>
  <si>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</si>
  <si>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</si>
  <si>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</si>
  <si>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</si>
  <si>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</si>
  <si>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</si>
  <si>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</si>
  <si>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</si>
  <si>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</si>
  <si>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</si>
  <si>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</si>
  <si>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</si>
  <si>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</si>
  <si>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</si>
  <si>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</si>
  <si>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</si>
  <si>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</si>
  <si>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</si>
  <si>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</si>
  <si>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</si>
  <si>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</si>
  <si>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</si>
  <si>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</si>
  <si>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</si>
  <si>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</si>
  <si>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</si>
  <si>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</si>
  <si>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</si>
  <si>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</si>
  <si>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</si>
  <si>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</si>
  <si>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</si>
  <si>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</si>
  <si>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</si>
  <si>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</si>
  <si>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</si>
  <si>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</si>
  <si>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</si>
  <si>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</si>
  <si>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</si>
  <si>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</si>
  <si>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</si>
  <si>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</si>
  <si>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</si>
  <si>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</si>
  <si>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</si>
  <si>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</si>
  <si>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</si>
  <si>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</si>
  <si>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</si>
  <si>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</si>
  <si>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</si>
  <si>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</si>
  <si>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</si>
  <si>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</si>
  <si>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</si>
  <si>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</si>
  <si>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</si>
  <si>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</si>
  <si>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</si>
  <si>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</si>
  <si>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</si>
  <si>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</si>
  <si>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</si>
  <si>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</si>
  <si>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</si>
  <si>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</si>
  <si>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</si>
  <si>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</si>
  <si>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</si>
  <si>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</si>
  <si>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</si>
  <si>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</si>
  <si>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</si>
  <si>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</si>
  <si>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</si>
  <si>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</si>
  <si>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</si>
  <si>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</si>
  <si>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</si>
  <si>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</si>
  <si>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</si>
  <si>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</si>
  <si>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</si>
  <si>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</si>
  <si>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</si>
  <si>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</si>
  <si>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</si>
  <si>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</si>
  <si>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</si>
  <si>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</si>
  <si>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</si>
  <si>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</si>
  <si>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</si>
  <si>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</si>
  <si>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</si>
  <si>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</si>
  <si>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</si>
  <si>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</si>
  <si>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</si>
  <si>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</si>
  <si>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</si>
  <si>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</si>
  <si>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</si>
  <si>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</si>
  <si>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</si>
  <si>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</si>
  <si>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</si>
  <si>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</si>
  <si>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</si>
  <si>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</si>
  <si>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</si>
  <si>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</si>
  <si>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</si>
  <si>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</si>
  <si>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</si>
  <si>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</si>
  <si>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</si>
  <si>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</si>
  <si>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</si>
  <si>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</si>
  <si>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</si>
  <si>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</si>
  <si>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</si>
  <si>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</si>
  <si>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</si>
  <si>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</si>
  <si>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</si>
  <si>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</si>
  <si>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</si>
  <si>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</si>
  <si>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</si>
  <si>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</si>
  <si>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</si>
  <si>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</si>
  <si>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</si>
  <si>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</si>
  <si>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</si>
  <si>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</si>
  <si>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</si>
  <si>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</si>
  <si>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</si>
  <si>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</si>
  <si>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</si>
  <si>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</si>
  <si>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</si>
  <si>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</si>
  <si>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</si>
  <si>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</si>
  <si>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</si>
  <si>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</si>
  <si>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</si>
  <si>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</si>
  <si>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</si>
  <si>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</si>
  <si>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</si>
  <si>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</si>
  <si>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</si>
  <si>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</si>
  <si>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</si>
  <si>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</si>
  <si>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</si>
  <si>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</si>
  <si>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</si>
  <si>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</si>
  <si>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</si>
  <si>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</si>
  <si>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</si>
  <si>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</si>
  <si>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</si>
  <si>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</si>
  <si>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</si>
  <si>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</si>
  <si>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</si>
  <si>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</si>
  <si>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</si>
  <si>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</si>
  <si>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</si>
  <si>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</si>
  <si>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</si>
  <si>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</si>
  <si>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</si>
  <si>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</si>
  <si>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</si>
  <si>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</si>
  <si>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</si>
  <si>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</si>
  <si>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</si>
  <si>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</si>
  <si>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</si>
  <si>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</si>
  <si>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</si>
  <si>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</si>
  <si>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</si>
  <si>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</si>
  <si>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</si>
  <si>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</si>
  <si>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</si>
  <si>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</si>
  <si>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</si>
  <si>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</si>
  <si>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</si>
  <si>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</si>
  <si>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</si>
  <si>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</si>
  <si>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</si>
  <si>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</si>
  <si>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</si>
  <si>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</si>
  <si>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</si>
  <si>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</si>
  <si>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</si>
  <si>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</si>
  <si>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</si>
  <si>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</si>
  <si>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</si>
  <si>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</si>
  <si>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</si>
  <si>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</si>
  <si>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</si>
  <si>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</si>
  <si>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</si>
  <si>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</si>
  <si>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</si>
  <si>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</si>
  <si>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</si>
  <si>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</si>
  <si>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</si>
  <si>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</si>
  <si>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</si>
  <si>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</si>
  <si>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</si>
  <si>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</si>
  <si>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</si>
  <si>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</si>
  <si>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</si>
  <si>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</si>
  <si>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</si>
  <si>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</si>
  <si>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</si>
  <si>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</si>
  <si>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</si>
  <si>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</si>
  <si>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</si>
  <si>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</si>
  <si>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</si>
  <si>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</si>
  <si>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</si>
  <si>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</si>
  <si>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</si>
  <si>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</si>
  <si>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</si>
  <si>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</si>
  <si>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</si>
  <si>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</si>
  <si>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</si>
  <si>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</si>
  <si>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</si>
  <si>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</si>
  <si>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</si>
  <si>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</si>
  <si>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</si>
  <si>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</si>
  <si>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</si>
  <si>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</si>
  <si>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</si>
  <si>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</si>
  <si>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</si>
  <si>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</si>
  <si>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</si>
  <si>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</si>
  <si>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</si>
  <si>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</si>
  <si>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</si>
  <si>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</si>
  <si>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</si>
  <si>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</si>
  <si>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</si>
  <si>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</si>
  <si>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</si>
  <si>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</si>
  <si>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</si>
  <si>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</si>
  <si>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</si>
  <si>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</si>
  <si>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</si>
  <si>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</si>
  <si>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</si>
  <si>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</si>
  <si>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</si>
  <si>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</si>
  <si>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</si>
  <si>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</si>
  <si>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</si>
  <si>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</si>
  <si>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</si>
  <si>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</si>
  <si>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</si>
  <si>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</si>
  <si>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</si>
  <si>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</si>
  <si>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</si>
  <si>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</si>
  <si>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</si>
  <si>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</si>
  <si>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</si>
  <si>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</si>
  <si>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</si>
  <si>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</si>
  <si>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</si>
  <si>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</si>
  <si>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</si>
  <si>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</si>
  <si>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</si>
  <si>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</si>
  <si>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</si>
  <si>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</si>
  <si>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</si>
  <si>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</si>
  <si>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</si>
  <si>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</si>
  <si>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</si>
  <si>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</si>
  <si>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</si>
  <si>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</si>
  <si>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</si>
  <si>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</si>
  <si>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</si>
  <si>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</si>
  <si>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</si>
  <si>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</si>
  <si>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</si>
  <si>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</si>
  <si>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</si>
  <si>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</si>
  <si>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</si>
  <si>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</si>
  <si>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</si>
  <si>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</si>
  <si>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</si>
  <si>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</si>
  <si>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</si>
  <si>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</si>
  <si>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</si>
  <si>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</si>
  <si>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</si>
  <si>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</si>
  <si>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</si>
  <si>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</si>
  <si>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</si>
  <si>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</si>
  <si>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</si>
  <si>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</si>
  <si>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</si>
  <si>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</si>
  <si>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</si>
  <si>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</si>
  <si>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</si>
  <si>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</si>
  <si>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</si>
  <si>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</si>
  <si>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</si>
  <si>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</si>
  <si>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</si>
  <si>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</si>
  <si>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</si>
  <si>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</si>
  <si>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</si>
  <si>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</si>
  <si>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</si>
  <si>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</si>
  <si>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</si>
  <si>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</si>
  <si>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</si>
  <si>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</si>
  <si>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</si>
  <si>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</si>
  <si>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</si>
  <si>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</si>
  <si>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</si>
  <si>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</si>
  <si>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</si>
  <si>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</si>
  <si>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</si>
  <si>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</si>
  <si>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</si>
  <si>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</si>
  <si>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</si>
  <si>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</si>
  <si>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</si>
  <si>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</si>
  <si>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</si>
  <si>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</si>
  <si>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</si>
  <si>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</si>
  <si>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</si>
  <si>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</si>
  <si>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</si>
  <si>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</si>
  <si>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</si>
  <si>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</si>
  <si>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</si>
  <si>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</si>
  <si>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</si>
  <si>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</si>
  <si>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</si>
  <si>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</si>
  <si>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</si>
  <si>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</si>
  <si>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</si>
  <si>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</si>
  <si>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</si>
  <si>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</si>
  <si>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</si>
  <si>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</si>
  <si>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</si>
  <si>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</si>
  <si>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</si>
  <si>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</si>
  <si>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</si>
  <si>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</si>
  <si>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</si>
  <si>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</si>
  <si>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</si>
  <si>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</si>
  <si>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</si>
  <si>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</si>
  <si>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</si>
  <si>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</si>
  <si>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</si>
  <si>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</si>
  <si>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</si>
  <si>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</si>
  <si>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</si>
  <si>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</si>
  <si>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</si>
  <si>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</si>
  <si>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</si>
  <si>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</si>
  <si>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</si>
  <si>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</si>
  <si>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</si>
  <si>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</si>
  <si>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</si>
  <si>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</si>
  <si>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</si>
  <si>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</si>
  <si>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</si>
  <si>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</si>
  <si>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</si>
  <si>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</si>
  <si>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</si>
  <si>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</si>
  <si>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</si>
  <si>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</si>
  <si>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</si>
  <si>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</si>
  <si>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</si>
  <si>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</si>
  <si>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</si>
  <si>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</si>
  <si>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</si>
  <si>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</si>
  <si>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</si>
  <si>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</si>
  <si>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</si>
  <si>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</si>
  <si>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</si>
  <si>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</si>
  <si>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</si>
  <si>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</si>
  <si>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</si>
  <si>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</si>
  <si>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</si>
  <si>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</si>
  <si>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</si>
  <si>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</si>
  <si>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</si>
  <si>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</si>
  <si>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</si>
  <si>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</si>
  <si>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</si>
  <si>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</si>
  <si>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</si>
  <si>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</si>
  <si>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</si>
  <si>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</si>
  <si>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</si>
  <si>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</si>
  <si>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</si>
  <si>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</si>
  <si>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</si>
  <si>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</si>
  <si>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</si>
  <si>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</si>
  <si>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</si>
  <si>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</si>
  <si>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</si>
  <si>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</si>
  <si>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</si>
  <si>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</si>
  <si>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</si>
  <si>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</si>
  <si>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</si>
  <si>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</si>
  <si>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</si>
  <si>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</si>
  <si>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</si>
  <si>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</si>
  <si>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</si>
  <si>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</si>
  <si>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</si>
  <si>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</si>
  <si>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</si>
  <si>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</si>
  <si>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</si>
  <si>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</si>
  <si>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</si>
  <si>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</si>
  <si>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</si>
  <si>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</si>
  <si>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</si>
  <si>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</si>
  <si>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</si>
  <si>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</si>
  <si>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</si>
  <si>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</si>
  <si>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</si>
  <si>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</si>
  <si>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</si>
  <si>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</si>
  <si>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</si>
  <si>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</si>
  <si>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</si>
  <si>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</si>
  <si>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</si>
  <si>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</si>
  <si>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</si>
  <si>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</si>
  <si>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</si>
  <si>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</si>
  <si>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</si>
  <si>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</si>
  <si>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</si>
  <si>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</si>
  <si>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</si>
  <si>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</si>
  <si>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</si>
  <si>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</si>
  <si>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</si>
  <si>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</si>
  <si>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</si>
  <si>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</si>
  <si>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</si>
  <si>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</si>
  <si>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</si>
  <si>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</si>
  <si>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</si>
  <si>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</si>
  <si>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</si>
  <si>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</si>
  <si>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</si>
  <si>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</si>
  <si>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</si>
  <si>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</si>
  <si>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</si>
  <si>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</si>
  <si>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</si>
  <si>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</si>
  <si>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</si>
  <si>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</si>
  <si>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</si>
  <si>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</si>
  <si>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</si>
  <si>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</si>
  <si>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</si>
  <si>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</si>
  <si>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</si>
  <si>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</si>
  <si>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</si>
  <si>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</si>
  <si>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</si>
  <si>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</si>
  <si>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</si>
  <si>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</si>
  <si>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</si>
  <si>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</si>
  <si>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</si>
  <si>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</si>
  <si>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</si>
  <si>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</si>
  <si>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</si>
  <si>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</si>
  <si>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</si>
  <si>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</si>
  <si>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</si>
  <si>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</si>
  <si>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</si>
  <si>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</si>
  <si>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</si>
  <si>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</si>
  <si>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</si>
  <si>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</si>
  <si>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</si>
  <si>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</si>
  <si>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</si>
  <si>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</si>
  <si>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</si>
  <si>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</si>
  <si>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</si>
  <si>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</si>
  <si>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</si>
  <si>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</si>
  <si>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</si>
  <si>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</si>
  <si>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</si>
  <si>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</si>
  <si>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</si>
  <si>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</si>
  <si>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</si>
  <si>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</si>
  <si>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</si>
  <si>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</si>
  <si>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</si>
  <si>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</si>
  <si>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</si>
  <si>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</si>
  <si>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</si>
  <si>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</si>
  <si>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</si>
  <si>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</si>
  <si>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</si>
  <si>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</si>
  <si>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</si>
  <si>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</si>
  <si>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</si>
  <si>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</si>
  <si>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</si>
  <si>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</si>
  <si>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</si>
  <si>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</si>
  <si>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</si>
  <si>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</si>
  <si>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</si>
  <si>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</si>
  <si>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</si>
  <si>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</si>
  <si>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</si>
  <si>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</si>
  <si>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</si>
  <si>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</si>
  <si>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</si>
  <si>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</si>
  <si>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</si>
  <si>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</si>
  <si>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</si>
  <si>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</si>
  <si>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</si>
  <si>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</si>
  <si>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</si>
  <si>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</si>
  <si>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</si>
  <si>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</si>
  <si>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</si>
  <si>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</si>
  <si>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</si>
  <si>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</si>
  <si>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</si>
  <si>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</si>
  <si>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</si>
  <si>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</si>
  <si>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</si>
  <si>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</si>
  <si>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</si>
  <si>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</si>
  <si>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</si>
  <si>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</si>
  <si>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</si>
  <si>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</si>
  <si>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</si>
  <si>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</si>
  <si>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</si>
  <si>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</si>
  <si>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</si>
  <si>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</si>
  <si>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</si>
  <si>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</si>
  <si>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</si>
  <si>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</si>
  <si>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</si>
  <si>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</si>
  <si>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</si>
  <si>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</si>
  <si>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</si>
  <si>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</si>
  <si>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</si>
  <si>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</si>
  <si>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</si>
  <si>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</si>
  <si>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</si>
  <si>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</si>
  <si>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</si>
  <si>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</si>
  <si>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</si>
  <si>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</si>
  <si>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</si>
  <si>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</si>
  <si>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</si>
  <si>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</si>
  <si>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</si>
  <si>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</si>
  <si>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</si>
  <si>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</si>
  <si>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</si>
  <si>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</si>
  <si>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</si>
  <si>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</si>
  <si>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</si>
  <si>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</si>
  <si>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</si>
  <si>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</si>
  <si>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</si>
  <si>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</si>
  <si>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</si>
  <si>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</si>
  <si>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</si>
  <si>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</si>
  <si>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</si>
  <si>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</si>
  <si>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</si>
  <si>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</si>
  <si>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</si>
  <si>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</si>
  <si>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</si>
  <si>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</si>
  <si>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</si>
  <si>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</si>
  <si>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</si>
  <si>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</si>
  <si>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</si>
  <si>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</si>
  <si>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</si>
  <si>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</si>
  <si>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</si>
  <si>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</si>
  <si>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</si>
  <si>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</si>
  <si>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</si>
  <si>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</si>
  <si>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</si>
  <si>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</si>
  <si>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</si>
  <si>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</si>
  <si>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</si>
  <si>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</si>
  <si>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</si>
  <si>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</si>
  <si>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</si>
  <si>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</si>
  <si>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</si>
  <si>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</si>
  <si>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</si>
  <si>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</si>
  <si>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</si>
  <si>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</si>
  <si>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</si>
  <si>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</si>
  <si>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</si>
  <si>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</si>
  <si>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</si>
  <si>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</si>
  <si>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</si>
  <si>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</si>
  <si>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</si>
  <si>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</si>
  <si>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</si>
  <si>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</si>
  <si>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</si>
  <si>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</si>
  <si>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</si>
  <si>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</si>
  <si>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</si>
  <si>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</si>
  <si>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</si>
  <si>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</si>
  <si>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</si>
  <si>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</si>
  <si>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</si>
  <si>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</si>
  <si>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</si>
  <si>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</si>
  <si>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</si>
  <si>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</si>
  <si>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</si>
  <si>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</si>
  <si>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</si>
  <si>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</si>
  <si>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</si>
  <si>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</si>
  <si>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</si>
  <si>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</si>
  <si>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</si>
  <si>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</si>
  <si>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</si>
  <si>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</si>
  <si>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</si>
  <si>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</si>
  <si>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</si>
  <si>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</si>
  <si>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</si>
  <si>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</si>
  <si>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</si>
  <si>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</si>
  <si>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</si>
  <si>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</si>
  <si>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</si>
  <si>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</si>
  <si>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</si>
  <si>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</si>
  <si>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</si>
  <si>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</si>
  <si>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</si>
  <si>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</si>
  <si>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</si>
  <si>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</si>
  <si>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</si>
  <si>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</si>
  <si>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</si>
  <si>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</si>
  <si>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</si>
  <si>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</si>
  <si>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</si>
  <si>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</si>
  <si>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</si>
  <si>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</si>
  <si>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</si>
  <si>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</si>
  <si>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</si>
  <si>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</si>
  <si>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</si>
  <si>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</si>
  <si>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</si>
  <si>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</si>
  <si>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</si>
  <si>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</si>
  <si>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</si>
  <si>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</si>
  <si>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</si>
  <si>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</si>
  <si>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</si>
  <si>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</si>
  <si>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</si>
  <si>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</si>
  <si>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</si>
  <si>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</si>
  <si>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</si>
  <si>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</si>
  <si>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</si>
  <si>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</si>
  <si>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</si>
  <si>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</si>
  <si>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</si>
  <si>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</si>
  <si>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</si>
  <si>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</si>
  <si>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</si>
  <si>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</si>
  <si>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</si>
  <si>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</si>
  <si>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</si>
  <si>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</si>
  <si>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</si>
  <si>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</si>
  <si>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</si>
  <si>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</si>
  <si>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</si>
  <si>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</si>
  <si>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</si>
  <si>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</si>
  <si>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</si>
  <si>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</si>
  <si>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</si>
  <si>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</si>
  <si>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</si>
  <si>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</si>
  <si>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</si>
  <si>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</si>
  <si>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</si>
  <si>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</si>
  <si>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</si>
  <si>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</si>
  <si>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</si>
  <si>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</si>
  <si>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</si>
  <si>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</si>
  <si>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</si>
  <si>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</si>
  <si>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</si>
  <si>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</si>
  <si>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</si>
  <si>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</si>
  <si>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</si>
  <si>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</si>
  <si>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</si>
  <si>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</si>
  <si>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</si>
  <si>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</si>
  <si>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</si>
  <si>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</si>
  <si>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</si>
  <si>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</si>
  <si>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</si>
  <si>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</si>
  <si>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</si>
  <si>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</si>
  <si>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</si>
  <si>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</si>
  <si>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</si>
  <si>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</si>
  <si>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</si>
  <si>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</si>
  <si>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</si>
  <si>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</si>
  <si>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</si>
  <si>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</si>
  <si>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</si>
  <si>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</si>
  <si>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</si>
  <si>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</si>
  <si>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</si>
  <si>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</si>
  <si>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</si>
  <si>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</si>
  <si>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</si>
  <si>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</si>
  <si>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</si>
  <si>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</si>
  <si>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</si>
  <si>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</si>
  <si>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</si>
  <si>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</si>
  <si>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</si>
  <si>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</si>
  <si>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</si>
  <si>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</si>
  <si>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</si>
  <si>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</si>
  <si>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</si>
  <si>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</si>
  <si>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</si>
  <si>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</si>
  <si>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</si>
  <si>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</si>
  <si>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</si>
  <si>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</si>
  <si>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</si>
  <si>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</si>
  <si>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</si>
  <si>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</si>
  <si>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</si>
  <si>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</si>
  <si>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</si>
  <si>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</si>
  <si>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</si>
  <si>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</si>
  <si>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</si>
  <si>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</si>
  <si>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</si>
  <si>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</si>
  <si>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</si>
  <si>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</si>
  <si>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</si>
  <si>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</si>
  <si>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</si>
  <si>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</si>
  <si>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</si>
  <si>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</si>
  <si>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</si>
  <si>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</si>
  <si>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</si>
  <si>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</si>
  <si>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</si>
  <si>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</si>
  <si>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</si>
  <si>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</si>
  <si>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</si>
  <si>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</si>
  <si>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</si>
  <si>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</si>
  <si>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</si>
  <si>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</si>
  <si>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</si>
  <si>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</si>
  <si>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</si>
  <si>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</si>
  <si>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</si>
  <si>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</si>
  <si>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</si>
  <si>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</si>
  <si>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</si>
  <si>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</si>
  <si>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</si>
  <si>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</si>
  <si>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</si>
  <si>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</si>
  <si>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</si>
  <si>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</si>
  <si>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</si>
  <si>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</si>
  <si>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</si>
  <si>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</si>
  <si>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</si>
  <si>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</si>
  <si>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</si>
  <si>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</si>
  <si>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</si>
  <si>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</si>
  <si>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</si>
  <si>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</si>
  <si>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</si>
  <si>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</si>
  <si>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</si>
  <si>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</si>
  <si>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</si>
  <si>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</si>
  <si>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</si>
  <si>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</si>
  <si>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</si>
  <si>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</si>
  <si>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</si>
  <si>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</si>
  <si>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</si>
  <si>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</si>
  <si>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</si>
  <si>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</si>
  <si>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</si>
  <si>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</si>
  <si>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</si>
  <si>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</si>
  <si>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</si>
  <si>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</si>
  <si>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</si>
  <si>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</si>
  <si>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</si>
  <si>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</si>
  <si>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</si>
  <si>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</si>
  <si>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</si>
  <si>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</si>
  <si>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</si>
  <si>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</si>
  <si>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</si>
  <si>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</si>
  <si>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</si>
  <si>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</si>
  <si>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</si>
  <si>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</si>
  <si>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</si>
  <si>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</si>
  <si>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</si>
  <si>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</si>
  <si>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</si>
  <si>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</si>
  <si>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</si>
  <si>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</si>
  <si>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</si>
  <si>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</si>
  <si>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</si>
  <si>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</si>
  <si>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</si>
  <si>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</si>
  <si>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</si>
  <si>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</si>
  <si>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</si>
  <si>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</si>
  <si>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</si>
  <si>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</si>
  <si>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</si>
  <si>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</si>
  <si>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</si>
  <si>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</si>
  <si>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</si>
  <si>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</si>
  <si>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</si>
  <si>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</si>
  <si>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</si>
  <si>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</si>
  <si>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</si>
  <si>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</si>
  <si>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</si>
  <si>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</si>
  <si>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</si>
  <si>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</si>
  <si>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</si>
  <si>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</si>
  <si>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</si>
  <si>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</si>
  <si>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</si>
  <si>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</si>
  <si>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</si>
  <si>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</si>
  <si>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</si>
  <si>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</si>
  <si>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</si>
  <si>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</si>
  <si>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</si>
  <si>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</si>
  <si>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</si>
  <si>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</si>
  <si>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</si>
  <si>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</si>
  <si>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</si>
  <si>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</si>
  <si>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</si>
  <si>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</si>
  <si>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</si>
  <si>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</si>
  <si>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</si>
  <si>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</si>
  <si>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</si>
  <si>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</si>
  <si>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</si>
  <si>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</si>
  <si>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</si>
  <si>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</si>
  <si>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</si>
  <si>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</si>
  <si>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</si>
  <si>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</si>
  <si>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</si>
  <si>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</si>
  <si>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</si>
  <si>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</si>
  <si>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</si>
  <si>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</si>
  <si>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</si>
  <si>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</si>
  <si>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</si>
  <si>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</si>
  <si>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</si>
  <si>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</si>
  <si>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</si>
  <si>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</si>
  <si>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</si>
  <si>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</si>
  <si>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</si>
  <si>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</si>
  <si>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</si>
  <si>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</si>
  <si>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</si>
  <si>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</si>
  <si>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</si>
  <si>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</si>
  <si>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</si>
  <si>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</si>
  <si>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</si>
  <si>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</si>
  <si>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</si>
  <si>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</si>
  <si>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</si>
  <si>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</si>
  <si>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</si>
  <si>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</si>
  <si>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</si>
  <si>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</si>
  <si>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</si>
  <si>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</si>
  <si>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</si>
  <si>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</si>
  <si>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</si>
  <si>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</si>
  <si>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</si>
  <si>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</si>
  <si>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</si>
  <si>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</si>
  <si>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</si>
  <si>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</si>
  <si>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</si>
  <si>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</si>
  <si>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</si>
  <si>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</si>
  <si>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</si>
  <si>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</si>
  <si>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</si>
  <si>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</si>
  <si>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</si>
  <si>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</si>
  <si>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</si>
  <si>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</si>
  <si>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</si>
  <si>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</si>
  <si>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</si>
  <si>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</si>
  <si>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</si>
  <si>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</si>
  <si>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</si>
  <si>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</si>
  <si>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</si>
  <si>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</si>
  <si>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</si>
  <si>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</si>
  <si>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</si>
  <si>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</si>
  <si>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</si>
  <si>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</si>
  <si>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</si>
  <si>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</si>
  <si>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</si>
  <si>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</si>
  <si>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</si>
  <si>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</si>
  <si>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</si>
  <si>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</si>
  <si>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</si>
  <si>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</si>
  <si>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</si>
  <si>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</si>
  <si>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</si>
  <si>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</si>
  <si>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</si>
  <si>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</si>
  <si>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</si>
  <si>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</si>
  <si>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</si>
  <si>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</si>
  <si>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</si>
  <si>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</si>
  <si>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</si>
  <si>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</si>
  <si>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</si>
  <si>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</si>
  <si>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</si>
  <si>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</si>
  <si>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</si>
  <si>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</si>
  <si>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</si>
  <si>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</si>
  <si>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</si>
  <si>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</si>
  <si>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</si>
  <si>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</si>
  <si>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</si>
  <si>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</si>
  <si>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</si>
  <si>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</si>
  <si>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</si>
  <si>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</si>
  <si>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</si>
  <si>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</si>
  <si>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</si>
  <si>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</si>
  <si>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</si>
  <si>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</si>
  <si>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</si>
  <si>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</si>
  <si>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</si>
  <si>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</si>
  <si>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</si>
  <si>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</si>
  <si>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</si>
  <si>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</si>
  <si>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</si>
  <si>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</si>
  <si>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</si>
  <si>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</si>
  <si>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</si>
  <si>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</si>
  <si>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</si>
  <si>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</si>
  <si>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</si>
  <si>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</si>
  <si>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</si>
  <si>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</si>
  <si>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</si>
  <si>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</si>
  <si>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</si>
  <si>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</si>
  <si>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</si>
  <si>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</si>
  <si>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</si>
  <si>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</si>
  <si>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</si>
  <si>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</si>
  <si>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</si>
  <si>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</si>
  <si>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</si>
  <si>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</si>
  <si>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</si>
  <si>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</si>
  <si>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</si>
  <si>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</si>
  <si>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</si>
  <si>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</si>
  <si>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</si>
  <si>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</si>
  <si>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</si>
  <si>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</si>
  <si>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</si>
  <si>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</si>
  <si>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</si>
  <si>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</si>
  <si>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</si>
  <si>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</si>
  <si>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</si>
  <si>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</si>
  <si>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</si>
  <si>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</si>
  <si>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</si>
  <si>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</si>
  <si>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</si>
  <si>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</si>
  <si>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</si>
  <si>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</si>
  <si>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</si>
  <si>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</si>
  <si>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</si>
  <si>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</si>
  <si>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</si>
  <si>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</si>
  <si>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</si>
  <si>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</si>
  <si>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</si>
  <si>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</si>
  <si>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</si>
  <si>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</si>
  <si>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</si>
  <si>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</si>
  <si>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</si>
  <si>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</si>
  <si>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</si>
  <si>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</si>
  <si>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</si>
  <si>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</si>
  <si>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</si>
  <si>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</si>
  <si>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</si>
  <si>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</si>
  <si>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</si>
  <si>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</si>
  <si>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</si>
  <si>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</si>
  <si>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</si>
  <si>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</si>
  <si>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</si>
  <si>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</si>
  <si>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</si>
  <si>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</si>
  <si>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</si>
  <si>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</si>
  <si>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</si>
  <si>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</si>
  <si>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</si>
  <si>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</si>
  <si>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</si>
  <si>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</si>
  <si>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</si>
  <si>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</si>
  <si>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</si>
  <si>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</si>
  <si>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</si>
  <si>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</si>
  <si>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</si>
  <si>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</si>
  <si>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</si>
  <si>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</si>
  <si>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</si>
  <si>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</si>
  <si>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</si>
  <si>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</si>
  <si>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</si>
  <si>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</si>
  <si>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</si>
  <si>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</si>
  <si>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</si>
  <si>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</si>
  <si>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</si>
  <si>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</si>
  <si>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</si>
  <si>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</si>
  <si>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</si>
  <si>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</si>
  <si>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</si>
  <si>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</si>
  <si>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</si>
  <si>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</si>
  <si>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</si>
  <si>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</si>
  <si>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</si>
  <si>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</si>
  <si>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</si>
  <si>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</si>
  <si>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</si>
  <si>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</si>
  <si>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</si>
  <si>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</si>
  <si>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</si>
  <si>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</si>
  <si>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</si>
  <si>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</si>
  <si>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</si>
  <si>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</si>
  <si>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</si>
  <si>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</si>
  <si>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</si>
  <si>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</si>
  <si>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</si>
  <si>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</si>
  <si>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</si>
  <si>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</si>
  <si>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</si>
  <si>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</si>
  <si>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</si>
  <si>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</si>
  <si>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</si>
  <si>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</si>
  <si>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</si>
  <si>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</si>
  <si>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</si>
  <si>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</si>
  <si>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</si>
  <si>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</si>
  <si>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</si>
  <si>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</si>
  <si>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</si>
  <si>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</si>
  <si>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</si>
  <si>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</si>
  <si>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</si>
  <si>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</si>
  <si>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</si>
  <si>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</si>
  <si>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</si>
  <si>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</si>
  <si>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</si>
  <si>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</si>
  <si>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</si>
  <si>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</si>
  <si>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</si>
  <si>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</si>
  <si>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</si>
  <si>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</si>
  <si>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</si>
  <si>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</si>
  <si>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</si>
  <si>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</si>
  <si>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</si>
  <si>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</si>
  <si>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</si>
  <si>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</si>
  <si>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</si>
  <si>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</si>
  <si>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</si>
  <si>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</si>
  <si>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</si>
  <si>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</si>
  <si>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</si>
  <si>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</si>
  <si>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</si>
  <si>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</si>
  <si>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</si>
  <si>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</si>
  <si>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</si>
  <si>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</si>
  <si>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</si>
  <si>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</si>
  <si>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</si>
  <si>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</si>
  <si>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</si>
  <si>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</si>
  <si>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</si>
  <si>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</si>
  <si>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</si>
  <si>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</si>
  <si>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</si>
  <si>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</si>
  <si>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</si>
  <si>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</si>
  <si>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</si>
  <si>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</si>
  <si>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</si>
  <si>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</si>
  <si>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</si>
  <si>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</si>
  <si>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</si>
  <si>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</si>
  <si>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</si>
  <si>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</si>
  <si>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</si>
  <si>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</si>
  <si>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</si>
  <si>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</si>
  <si>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</si>
  <si>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</si>
  <si>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</si>
  <si>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</si>
  <si>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</si>
  <si>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</si>
  <si>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</si>
  <si>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</si>
  <si>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</si>
  <si>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</si>
  <si>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</si>
  <si>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</si>
  <si>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</si>
  <si>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</si>
  <si>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</si>
  <si>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</si>
  <si>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</si>
  <si>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</si>
  <si>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</si>
  <si>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</si>
  <si>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</si>
  <si>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</si>
  <si>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</si>
  <si>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</si>
  <si>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</si>
  <si>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</si>
  <si>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</si>
  <si>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</si>
  <si>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</si>
  <si>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</si>
  <si>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</si>
  <si>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</si>
  <si>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</si>
  <si>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</si>
  <si>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</si>
  <si>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</si>
  <si>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</si>
  <si>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</si>
  <si>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</si>
  <si>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</si>
  <si>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</si>
  <si>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</si>
  <si>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</si>
  <si>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</si>
  <si>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</si>
  <si>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</si>
  <si>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</si>
  <si>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</si>
  <si>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</si>
  <si>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</si>
  <si>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</si>
  <si>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</si>
  <si>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</si>
  <si>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</si>
  <si>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</si>
  <si>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</si>
  <si>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</si>
  <si>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</si>
  <si>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</si>
  <si>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</si>
  <si>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</si>
  <si>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</si>
  <si>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</si>
  <si>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</si>
  <si>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</si>
  <si>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</si>
  <si>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</si>
  <si>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</si>
  <si>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</si>
  <si>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</si>
  <si>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</si>
  <si>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</si>
  <si>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</si>
  <si>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</si>
  <si>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</si>
  <si>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</si>
  <si>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</si>
  <si>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</si>
  <si>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</si>
  <si>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</si>
  <si>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</si>
  <si>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</si>
  <si>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</si>
  <si>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</si>
  <si>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</si>
  <si>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</si>
  <si>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</si>
  <si>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</si>
  <si>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</si>
  <si>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</si>
  <si>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</si>
  <si>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</si>
  <si>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</si>
  <si>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</si>
  <si>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</si>
  <si>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</si>
  <si>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</si>
  <si>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</si>
  <si>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</si>
  <si>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</si>
  <si>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</si>
  <si>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</si>
  <si>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</si>
  <si>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</si>
  <si>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</si>
  <si>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</si>
  <si>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</si>
  <si>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</si>
  <si>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</si>
  <si>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</si>
  <si>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</si>
  <si>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</si>
  <si>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</si>
  <si>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</si>
  <si>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</si>
  <si>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</si>
  <si>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</si>
  <si>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</si>
  <si>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</si>
  <si>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</si>
  <si>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</si>
  <si>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</si>
  <si>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</si>
  <si>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</si>
  <si>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</si>
  <si>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</si>
  <si>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</si>
  <si>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</si>
  <si>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</si>
  <si>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</si>
  <si>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</si>
  <si>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</si>
  <si>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</si>
  <si>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</si>
  <si>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</si>
  <si>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</si>
  <si>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</si>
  <si>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</si>
  <si>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</si>
  <si>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</si>
  <si>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</si>
  <si>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</si>
  <si>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</si>
  <si>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</si>
  <si>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</si>
  <si>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</si>
  <si>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</si>
  <si>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</si>
  <si>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</si>
  <si>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</si>
  <si>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</si>
  <si>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</si>
  <si>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</si>
  <si>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</si>
  <si>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</si>
  <si>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</si>
  <si>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</si>
  <si>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</si>
  <si>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</si>
  <si>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</si>
  <si>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</si>
  <si>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</si>
  <si>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</si>
  <si>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</si>
  <si>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</si>
  <si>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</si>
  <si>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</si>
  <si>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</si>
  <si>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</si>
  <si>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</si>
  <si>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</si>
  <si>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</si>
  <si>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</si>
  <si>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</si>
  <si>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</si>
  <si>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</si>
  <si>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</si>
  <si>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</si>
  <si>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</si>
  <si>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</si>
  <si>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</si>
  <si>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</si>
  <si>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</si>
  <si>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</si>
  <si>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</si>
  <si>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</si>
  <si>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</si>
  <si>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</si>
  <si>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</si>
  <si>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</si>
  <si>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</si>
  <si>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</si>
  <si>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</si>
  <si>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</si>
  <si>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</si>
  <si>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</si>
  <si>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</si>
  <si>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</si>
  <si>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</si>
  <si>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</si>
  <si>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</si>
  <si>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</si>
  <si>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</si>
  <si>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</si>
  <si>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</si>
  <si>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</si>
  <si>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</si>
  <si>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</si>
  <si>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</si>
  <si>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</si>
  <si>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</si>
  <si>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</si>
  <si>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</si>
  <si>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</si>
  <si>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</si>
  <si>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</si>
  <si>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</si>
  <si>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</si>
  <si>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</si>
  <si>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</si>
  <si>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</si>
  <si>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</si>
  <si>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</si>
  <si>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</si>
  <si>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</si>
  <si>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</si>
  <si>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</si>
  <si>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</si>
  <si>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</si>
  <si>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</si>
  <si>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</si>
  <si>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</si>
  <si>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</si>
  <si>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</si>
  <si>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</si>
  <si>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</si>
  <si>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</si>
  <si>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</si>
  <si>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</si>
  <si>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</si>
  <si>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</si>
  <si>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</si>
  <si>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</si>
  <si>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</si>
  <si>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</si>
  <si>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</si>
  <si>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</si>
  <si>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</si>
  <si>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</si>
  <si>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</si>
  <si>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</si>
  <si>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</si>
  <si>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</si>
  <si>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</si>
  <si>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</si>
  <si>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</si>
  <si>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</si>
  <si>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</si>
  <si>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</si>
  <si>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</si>
  <si>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</si>
  <si>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</si>
  <si>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</si>
  <si>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</si>
  <si>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</si>
  <si>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</si>
  <si>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</si>
  <si>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</si>
  <si>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</si>
  <si>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</si>
  <si>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</si>
  <si>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</si>
  <si>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</si>
  <si>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</si>
  <si>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</si>
  <si>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</si>
  <si>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</si>
  <si>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</si>
  <si>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</si>
  <si>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</si>
  <si>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</si>
  <si>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</si>
  <si>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</si>
  <si>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</si>
  <si>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</si>
  <si>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</si>
  <si>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</si>
  <si>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</si>
  <si>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</si>
  <si>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</si>
  <si>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</si>
  <si>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</si>
  <si>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</si>
  <si>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</si>
  <si>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</si>
  <si>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</si>
  <si>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</si>
  <si>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</si>
  <si>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</si>
  <si>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</si>
  <si>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</si>
  <si>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</si>
  <si>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</si>
  <si>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</si>
  <si>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</si>
  <si>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</si>
  <si>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</si>
  <si>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</si>
  <si>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</si>
  <si>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</si>
  <si>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</si>
  <si>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</si>
  <si>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</si>
  <si>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</si>
  <si>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</si>
  <si>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</si>
  <si>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</si>
  <si>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</si>
  <si>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</si>
  <si>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</si>
  <si>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</si>
  <si>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</si>
  <si>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</si>
  <si>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</si>
  <si>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</si>
  <si>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</si>
  <si>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</si>
  <si>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</si>
  <si>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</si>
  <si>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</si>
  <si>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</si>
  <si>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</si>
  <si>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</si>
  <si>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</si>
  <si>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</si>
  <si>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</si>
  <si>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</si>
  <si>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</si>
  <si>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</si>
  <si>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</si>
  <si>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</si>
  <si>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</si>
  <si>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</si>
  <si>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</si>
  <si>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</si>
  <si>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</si>
  <si>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</si>
  <si>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</si>
  <si>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</si>
  <si>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</si>
  <si>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</si>
  <si>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</si>
  <si>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</si>
  <si>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</si>
  <si>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</si>
  <si>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</si>
  <si>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</si>
  <si>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</si>
  <si>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</si>
  <si>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</si>
  <si>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</si>
  <si>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</si>
  <si>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</si>
  <si>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</si>
  <si>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</si>
  <si>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</si>
  <si>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</si>
  <si>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</si>
  <si>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</si>
  <si>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</si>
  <si>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</si>
  <si>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</si>
  <si>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</si>
  <si>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</si>
  <si>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</si>
  <si>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</si>
  <si>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</si>
  <si>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</si>
  <si>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</si>
  <si>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</si>
  <si>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</si>
  <si>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</si>
  <si>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</si>
  <si>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</si>
  <si>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</si>
  <si>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</si>
  <si>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</si>
  <si>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</si>
  <si>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</si>
  <si>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</si>
  <si>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</si>
  <si>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</si>
  <si>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</si>
  <si>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</si>
  <si>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</si>
  <si>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</si>
  <si>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</si>
  <si>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</si>
  <si>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</si>
  <si>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</si>
  <si>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</si>
  <si>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</si>
  <si>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</si>
  <si>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</si>
  <si>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</si>
  <si>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</si>
  <si>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</si>
  <si>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</si>
  <si>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</si>
  <si>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</si>
  <si>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</si>
  <si>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</si>
  <si>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</si>
  <si>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</si>
  <si>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</si>
  <si>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</si>
  <si>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</si>
  <si>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</si>
  <si>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</si>
  <si>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</si>
  <si>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</si>
  <si>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</si>
  <si>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</si>
  <si>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</si>
  <si>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</si>
  <si>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</si>
  <si>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</si>
  <si>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</si>
  <si>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</si>
  <si>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</si>
  <si>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</si>
  <si>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</si>
  <si>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</si>
  <si>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</si>
  <si>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</si>
  <si>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</si>
  <si>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</si>
  <si>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</si>
  <si>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</si>
  <si>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</si>
  <si>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</si>
  <si>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</si>
  <si>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</si>
  <si>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</si>
  <si>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</si>
  <si>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</si>
  <si>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</si>
  <si>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</si>
  <si>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</si>
  <si>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</si>
  <si>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</si>
  <si>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</si>
  <si>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</si>
  <si>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</si>
  <si>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</si>
  <si>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</si>
  <si>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</si>
  <si>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</si>
  <si>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</si>
  <si>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</si>
  <si>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</si>
  <si>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</si>
  <si>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</si>
  <si>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</si>
  <si>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</si>
  <si>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</si>
  <si>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</si>
  <si>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</si>
  <si>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</si>
  <si>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</si>
  <si>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</si>
  <si>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</si>
  <si>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</si>
  <si>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</si>
  <si>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</si>
  <si>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</si>
  <si>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</si>
  <si>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</si>
  <si>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</si>
  <si>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</si>
  <si>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</si>
  <si>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</si>
  <si>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</si>
  <si>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</si>
  <si>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</si>
  <si>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</si>
  <si>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</si>
  <si>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</si>
  <si>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</si>
  <si>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</si>
  <si>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</si>
  <si>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</si>
  <si>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</si>
  <si>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</si>
  <si>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</si>
  <si>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</si>
  <si>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</si>
  <si>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</si>
  <si>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</si>
  <si>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</si>
  <si>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</si>
  <si>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</si>
  <si>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</si>
  <si>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</si>
  <si>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</si>
  <si>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</si>
  <si>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</si>
  <si>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</si>
  <si>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</si>
  <si>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</si>
  <si>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</si>
  <si>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</si>
  <si>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</si>
  <si>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</si>
  <si>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</si>
  <si>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</si>
  <si>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</si>
  <si>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</si>
  <si>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</si>
  <si>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</si>
  <si>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</si>
  <si>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</si>
  <si>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</si>
  <si>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</si>
  <si>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</si>
  <si>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</si>
  <si>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</si>
  <si>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</si>
  <si>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</si>
  <si>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</si>
  <si>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</si>
  <si>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</si>
  <si>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</si>
  <si>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</si>
  <si>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</si>
  <si>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</si>
  <si>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</si>
  <si>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</si>
  <si>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</si>
  <si>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</si>
  <si>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</si>
  <si>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</si>
  <si>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</si>
  <si>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</si>
  <si>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</si>
  <si>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</si>
  <si>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</si>
  <si>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</si>
  <si>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</si>
  <si>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</si>
  <si>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</si>
  <si>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</si>
  <si>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</si>
  <si>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</si>
  <si>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</si>
  <si>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</si>
  <si>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</si>
  <si>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</si>
  <si>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</si>
  <si>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</si>
  <si>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</si>
  <si>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</si>
  <si>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</si>
  <si>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</si>
  <si>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</si>
  <si>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</si>
  <si>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</si>
  <si>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</si>
  <si>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</si>
  <si>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</si>
  <si>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</si>
  <si>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</si>
  <si>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</si>
  <si>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</si>
  <si>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</si>
  <si>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</si>
  <si>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</si>
  <si>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</si>
  <si>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</si>
  <si>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</si>
  <si>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</si>
  <si>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</si>
  <si>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</si>
  <si>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</si>
  <si>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</si>
  <si>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</si>
  <si>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</si>
  <si>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</si>
  <si>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</si>
  <si>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</si>
  <si>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</si>
  <si>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</si>
  <si>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</si>
  <si>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</si>
  <si>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</si>
  <si>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</si>
  <si>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</si>
  <si>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</si>
  <si>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</si>
  <si>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</si>
  <si>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</si>
  <si>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</si>
  <si>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</si>
  <si>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</si>
  <si>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</si>
  <si>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</si>
  <si>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</si>
  <si>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</si>
  <si>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</si>
  <si>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</si>
  <si>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</si>
  <si>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</si>
  <si>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</si>
  <si>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</si>
  <si>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</si>
  <si>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</si>
  <si>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</si>
  <si>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</si>
  <si>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</si>
  <si>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</si>
  <si>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</si>
  <si>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</si>
  <si>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</si>
  <si>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</si>
  <si>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</si>
  <si>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</si>
  <si>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</si>
  <si>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</si>
  <si>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</si>
  <si>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</si>
  <si>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</si>
  <si>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</si>
  <si>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</si>
  <si>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</si>
  <si>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</si>
  <si>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</si>
  <si>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</si>
  <si>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</si>
  <si>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</si>
  <si>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</si>
  <si>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</si>
  <si>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</si>
  <si>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</si>
  <si>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</si>
  <si>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</si>
  <si>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</si>
  <si>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</si>
  <si>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</si>
  <si>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</si>
  <si>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</si>
  <si>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</si>
  <si>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</si>
  <si>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</si>
  <si>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</si>
  <si>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</si>
  <si>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</si>
  <si>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</si>
  <si>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</si>
  <si>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</si>
  <si>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</si>
  <si>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</si>
  <si>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</si>
  <si>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</si>
  <si>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</si>
  <si>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</si>
  <si>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</si>
  <si>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</si>
  <si>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</si>
  <si>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</si>
  <si>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</si>
  <si>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</si>
  <si>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</si>
  <si>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</si>
  <si>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</si>
  <si>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</si>
  <si>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</si>
  <si>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</si>
  <si>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</si>
  <si>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</si>
  <si>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</si>
  <si>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</si>
  <si>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</si>
  <si>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</si>
  <si>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</si>
  <si>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</si>
  <si>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</si>
  <si>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</si>
  <si>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</si>
  <si>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</si>
  <si>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</si>
  <si>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</si>
  <si>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</si>
  <si>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</si>
  <si>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</si>
  <si>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</si>
  <si>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</si>
  <si>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</si>
  <si>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</si>
  <si>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</si>
  <si>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</si>
  <si>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</si>
  <si>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</si>
  <si>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</si>
  <si>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</si>
  <si>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</si>
  <si>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</si>
  <si>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</si>
  <si>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</si>
  <si>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</si>
  <si>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</si>
  <si>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</si>
  <si>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</si>
  <si>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</si>
  <si>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</si>
  <si>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</si>
  <si>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</si>
  <si>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</si>
  <si>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</si>
  <si>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</si>
  <si>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</si>
  <si>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</si>
  <si>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</si>
  <si>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</si>
  <si>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</si>
  <si>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</si>
  <si>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</si>
  <si>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</si>
  <si>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</si>
  <si>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</si>
  <si>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</si>
  <si>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</si>
  <si>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</si>
  <si>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</si>
  <si>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</si>
  <si>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</si>
  <si>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</si>
  <si>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</si>
  <si>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</si>
  <si>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</si>
  <si>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</si>
  <si>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</si>
  <si>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</si>
  <si>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</si>
  <si>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</si>
  <si>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</si>
  <si>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</si>
  <si>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</si>
  <si>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</si>
  <si>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</si>
  <si>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</si>
  <si>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</si>
  <si>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</si>
  <si>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</si>
  <si>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</si>
  <si>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</si>
  <si>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</si>
  <si>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</si>
  <si>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</si>
  <si>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</si>
  <si>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</si>
  <si>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</si>
  <si>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</si>
  <si>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</si>
  <si>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</si>
  <si>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</si>
  <si>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</si>
  <si>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</si>
  <si>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</si>
  <si>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</si>
  <si>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</si>
  <si>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</si>
  <si>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</si>
  <si>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</si>
  <si>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</si>
  <si>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</si>
  <si>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</si>
  <si>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</si>
  <si>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</si>
  <si>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</si>
  <si>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</si>
  <si>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</si>
  <si>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</si>
  <si>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</si>
  <si>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</si>
  <si>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</si>
  <si>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</si>
  <si>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</si>
  <si>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</si>
  <si>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</si>
  <si>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</si>
  <si>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</si>
  <si>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</si>
  <si>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</si>
  <si>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</si>
  <si>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</si>
  <si>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</si>
  <si>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</si>
  <si>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</si>
  <si>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</si>
  <si>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</si>
  <si>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</si>
  <si>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</si>
  <si>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</si>
  <si>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</si>
  <si>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</si>
  <si>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</si>
  <si>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</si>
  <si>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</si>
  <si>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</si>
  <si>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</si>
  <si>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</si>
  <si>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</si>
  <si>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</si>
  <si>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</si>
  <si>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</si>
  <si>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</si>
  <si>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</si>
  <si>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</si>
  <si>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</si>
  <si>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</si>
  <si>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</si>
  <si>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</si>
  <si>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</si>
  <si>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</si>
  <si>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</si>
  <si>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</si>
  <si>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</si>
  <si>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</si>
  <si>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</si>
  <si>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</si>
  <si>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</si>
  <si>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</si>
  <si>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</si>
  <si>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</si>
  <si>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</si>
  <si>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</si>
  <si>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</si>
  <si>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</si>
  <si>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</si>
  <si>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</si>
  <si>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</si>
  <si>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</si>
  <si>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</si>
  <si>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</si>
  <si>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</si>
  <si>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</si>
  <si>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</si>
  <si>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</si>
  <si>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</si>
  <si>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</si>
  <si>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</si>
  <si>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</si>
  <si>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</si>
  <si>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</si>
  <si>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</si>
  <si>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</si>
  <si>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</si>
  <si>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</si>
  <si>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</si>
  <si>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</si>
  <si>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</si>
  <si>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</si>
  <si>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</si>
  <si>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</si>
  <si>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</si>
  <si>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</si>
  <si>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</si>
  <si>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</si>
  <si>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</si>
  <si>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</si>
  <si>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</si>
  <si>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</si>
  <si>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</si>
  <si>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</si>
  <si>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</si>
  <si>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</si>
  <si>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</si>
  <si>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</si>
  <si>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</si>
  <si>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</si>
  <si>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</si>
  <si>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</si>
  <si>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</si>
  <si>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</si>
  <si>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</si>
  <si>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</si>
  <si>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</si>
  <si>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</si>
  <si>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</si>
  <si>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</si>
  <si>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</si>
  <si>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</si>
  <si>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</si>
  <si>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</si>
  <si>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</si>
  <si>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</si>
  <si>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</si>
  <si>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</si>
  <si>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</si>
  <si>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</si>
  <si>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</si>
  <si>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</si>
  <si>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</si>
  <si>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</si>
  <si>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</si>
  <si>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</si>
  <si>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</si>
  <si>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</si>
  <si>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</si>
  <si>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</si>
  <si>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</si>
  <si>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</si>
  <si>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</si>
  <si>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</si>
  <si>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</si>
  <si>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</si>
  <si>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</si>
  <si>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</si>
  <si>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</si>
  <si>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</si>
  <si>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</si>
  <si>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</si>
  <si>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</si>
  <si>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</si>
  <si>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</si>
  <si>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</si>
  <si>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</si>
  <si>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</si>
  <si>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</si>
  <si>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</si>
  <si>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</si>
  <si>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</si>
  <si>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</si>
  <si>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</si>
  <si>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</si>
  <si>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</si>
  <si>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</si>
  <si>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</si>
  <si>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</si>
  <si>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</si>
  <si>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</si>
  <si>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</si>
  <si>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</si>
  <si>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</si>
  <si>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</si>
  <si>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</si>
  <si>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</si>
  <si>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</si>
  <si>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</si>
  <si>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</si>
  <si>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</si>
  <si>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</si>
  <si>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</si>
  <si>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</si>
  <si>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</si>
  <si>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</si>
  <si>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</si>
  <si>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</si>
  <si>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</si>
  <si>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</si>
  <si>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</si>
  <si>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</si>
  <si>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</si>
  <si>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</si>
  <si>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</si>
  <si>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</si>
  <si>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</si>
  <si>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</si>
  <si>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</si>
  <si>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</si>
  <si>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</si>
  <si>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</si>
  <si>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</si>
  <si>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</si>
  <si>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</si>
  <si>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</si>
  <si>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</si>
  <si>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</si>
  <si>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</si>
  <si>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</si>
  <si>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</si>
  <si>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</si>
  <si>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</si>
  <si>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</si>
  <si>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</si>
  <si>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</si>
  <si>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</si>
  <si>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</si>
  <si>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</si>
  <si>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</si>
  <si>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</si>
  <si>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</si>
  <si>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</si>
  <si>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</si>
  <si>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</si>
  <si>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</si>
  <si>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</si>
  <si>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</si>
  <si>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</si>
  <si>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</si>
  <si>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</si>
  <si>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</si>
  <si>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</si>
  <si>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</si>
  <si>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</si>
  <si>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</si>
  <si>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</si>
  <si>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</si>
  <si>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</si>
  <si>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</si>
  <si>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</si>
  <si>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</si>
  <si>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</si>
  <si>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</si>
  <si>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</si>
  <si>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</si>
  <si>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</si>
  <si>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</si>
  <si>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</si>
  <si>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</si>
  <si>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</si>
  <si>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</si>
  <si>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</si>
  <si>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</si>
  <si>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</si>
  <si>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</si>
  <si>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</si>
  <si>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</si>
  <si>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</si>
  <si>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</si>
  <si>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</si>
  <si>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</si>
  <si>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</si>
  <si>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</si>
  <si>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</si>
  <si>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</si>
  <si>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</si>
  <si>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</si>
  <si>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</si>
  <si>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</si>
  <si>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</si>
  <si>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</si>
  <si>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</si>
  <si>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</si>
  <si>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</si>
  <si>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</si>
  <si>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</si>
  <si>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</si>
  <si>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</si>
  <si>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</si>
  <si>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</si>
  <si>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</si>
  <si>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</si>
  <si>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</si>
  <si>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</si>
  <si>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</si>
  <si>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</si>
  <si>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</si>
  <si>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</si>
  <si>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</si>
  <si>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</si>
  <si>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</si>
  <si>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</si>
  <si>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</si>
  <si>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</si>
  <si>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</si>
  <si>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</si>
  <si>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</si>
  <si>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</si>
  <si>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</si>
  <si>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</si>
  <si>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</si>
  <si>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</si>
  <si>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</si>
  <si>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</si>
  <si>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</si>
  <si>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</si>
  <si>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</si>
  <si>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</si>
  <si>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</si>
  <si>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</si>
  <si>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</si>
  <si>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</si>
  <si>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</si>
  <si>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</si>
  <si>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</si>
  <si>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</si>
  <si>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</si>
  <si>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</si>
  <si>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</si>
  <si>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</si>
  <si>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</si>
  <si>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</si>
  <si>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</si>
  <si>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</si>
  <si>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</si>
  <si>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</si>
  <si>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</si>
  <si>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</si>
  <si>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</si>
  <si>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</si>
  <si>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</si>
  <si>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</si>
  <si>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</si>
  <si>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</si>
  <si>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</si>
  <si>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</si>
  <si>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</si>
  <si>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</si>
  <si>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</si>
  <si>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</si>
  <si>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</si>
  <si>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</si>
  <si>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</si>
  <si>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</si>
  <si>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</si>
  <si>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</si>
  <si>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</si>
  <si>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</si>
  <si>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</si>
  <si>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</si>
  <si>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</si>
  <si>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</si>
  <si>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</si>
  <si>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</si>
  <si>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</si>
  <si>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</si>
  <si>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</si>
  <si>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</si>
  <si>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</si>
  <si>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</si>
  <si>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</si>
  <si>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</si>
  <si>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</si>
  <si>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</si>
  <si>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</si>
  <si>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</si>
  <si>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</si>
  <si>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</si>
  <si>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</si>
  <si>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</si>
  <si>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</si>
  <si>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</si>
  <si>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</si>
  <si>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</si>
  <si>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</si>
  <si>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</si>
  <si>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</si>
  <si>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</si>
  <si>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</si>
  <si>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</si>
  <si>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</si>
  <si>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</si>
  <si>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</si>
  <si>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</si>
  <si>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</si>
  <si>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</si>
  <si>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</si>
  <si>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</si>
  <si>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</si>
  <si>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</si>
  <si>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</si>
  <si>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</si>
  <si>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</si>
  <si>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</si>
  <si>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</si>
  <si>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</si>
  <si>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</si>
  <si>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</si>
  <si>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</si>
  <si>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</si>
  <si>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</si>
  <si>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</si>
  <si>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</si>
  <si>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</si>
  <si>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</si>
  <si>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</si>
  <si>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</si>
  <si>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</si>
  <si>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</si>
  <si>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</si>
  <si>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</si>
  <si>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</si>
  <si>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</si>
  <si>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</si>
  <si>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</si>
  <si>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</si>
  <si>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</si>
  <si>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</si>
  <si>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</si>
  <si>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</si>
  <si>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</si>
  <si>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</si>
  <si>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</si>
  <si>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</si>
  <si>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</si>
  <si>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</si>
  <si>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</si>
  <si>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</si>
  <si>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</si>
  <si>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</si>
  <si>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</si>
  <si>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</si>
  <si>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</si>
  <si>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</si>
  <si>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</si>
  <si>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</si>
  <si>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</si>
  <si>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</si>
  <si>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</si>
  <si>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</si>
  <si>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</si>
  <si>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</si>
  <si>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</si>
  <si>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</si>
  <si>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</si>
  <si>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</si>
  <si>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</si>
  <si>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</si>
  <si>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</si>
  <si>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</si>
  <si>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</si>
  <si>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</si>
  <si>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</si>
  <si>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</si>
  <si>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</si>
  <si>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</si>
  <si>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</si>
  <si>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</si>
  <si>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</si>
  <si>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</si>
  <si>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</si>
  <si>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</si>
  <si>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</si>
  <si>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</si>
  <si>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</si>
  <si>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</si>
  <si>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</si>
  <si>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</si>
  <si>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</si>
  <si>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</si>
  <si>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</si>
  <si>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</si>
  <si>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</si>
  <si>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</si>
  <si>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</si>
  <si>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</si>
  <si>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</si>
  <si>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</si>
  <si>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</si>
  <si>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</si>
  <si>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</si>
  <si>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</si>
  <si>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</si>
  <si>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</si>
  <si>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</si>
  <si>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</si>
  <si>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</si>
  <si>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</si>
  <si>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</si>
  <si>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</si>
  <si>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</si>
  <si>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</si>
  <si>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</si>
  <si>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</si>
  <si>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</si>
  <si>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</si>
  <si>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</si>
  <si>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</si>
  <si>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</si>
  <si>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</si>
  <si>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</si>
  <si>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</si>
  <si>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</si>
  <si>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</si>
  <si>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</si>
  <si>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</si>
  <si>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</si>
  <si>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</si>
  <si>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</si>
  <si>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</si>
  <si>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</si>
  <si>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</si>
  <si>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</si>
  <si>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</si>
  <si>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</si>
  <si>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</si>
  <si>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</si>
  <si>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</si>
  <si>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</si>
  <si>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</si>
  <si>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</si>
  <si>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</si>
  <si>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</si>
  <si>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</si>
  <si>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</si>
  <si>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</si>
  <si>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</si>
  <si>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</si>
  <si>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</si>
  <si>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</si>
  <si>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</si>
  <si>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</si>
  <si>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</si>
  <si>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</si>
  <si>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</si>
  <si>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</si>
  <si>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</si>
  <si>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</si>
  <si>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</si>
  <si>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</si>
  <si>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</si>
  <si>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</si>
  <si>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</si>
  <si>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</si>
  <si>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</si>
  <si>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</si>
  <si>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</si>
  <si>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</si>
  <si>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</si>
  <si>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</si>
  <si>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</si>
  <si>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</si>
  <si>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</si>
  <si>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</si>
  <si>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</si>
  <si>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</si>
  <si>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</si>
  <si>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</si>
  <si>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</si>
  <si>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</si>
  <si>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</si>
  <si>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</si>
  <si>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</si>
  <si>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</si>
  <si>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</si>
  <si>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</si>
  <si>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</si>
  <si>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</si>
  <si>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</si>
  <si>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</si>
  <si>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</si>
  <si>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</si>
  <si>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</si>
  <si>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</si>
  <si>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</si>
  <si>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</si>
  <si>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</si>
  <si>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</si>
  <si>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</si>
  <si>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</si>
  <si>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</si>
  <si>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</si>
  <si>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</si>
  <si>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</si>
  <si>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</si>
  <si>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</si>
  <si>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</si>
  <si>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</si>
  <si>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</si>
  <si>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</si>
  <si>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</si>
  <si>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</si>
  <si>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</si>
  <si>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</si>
  <si>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</si>
  <si>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</si>
  <si>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</si>
  <si>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</si>
  <si>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</si>
  <si>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</si>
  <si>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</si>
  <si>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</si>
  <si>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</si>
  <si>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</si>
  <si>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</si>
  <si>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</si>
  <si>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</si>
  <si>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</si>
  <si>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</si>
  <si>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</si>
  <si>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</si>
  <si>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</si>
  <si>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</si>
  <si>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</si>
  <si>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</si>
  <si>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</si>
  <si>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</si>
  <si>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</si>
  <si>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</si>
  <si>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</si>
  <si>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</si>
  <si>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</si>
  <si>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</si>
  <si>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</si>
  <si>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</si>
  <si>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</si>
  <si>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</si>
  <si>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</si>
  <si>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</si>
  <si>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</si>
  <si>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</si>
  <si>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</si>
  <si>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</si>
  <si>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</si>
  <si>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</si>
  <si>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</si>
  <si>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</si>
  <si>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</si>
  <si>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</si>
  <si>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</si>
  <si>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</si>
  <si>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</si>
  <si>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</si>
  <si>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</si>
  <si>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</si>
  <si>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</si>
  <si>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</si>
  <si>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</si>
  <si>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</si>
  <si>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</si>
  <si>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</si>
  <si>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</si>
  <si>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</si>
  <si>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</si>
  <si>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</si>
  <si>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</si>
  <si>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</si>
  <si>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</si>
  <si>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</si>
  <si>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</si>
  <si>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</si>
  <si>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</si>
  <si>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</si>
  <si>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</si>
  <si>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</si>
  <si>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</si>
  <si>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</si>
  <si>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</si>
  <si>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</si>
  <si>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</si>
  <si>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</si>
  <si>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</si>
  <si>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</si>
  <si>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</si>
  <si>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</si>
  <si>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</si>
  <si>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</si>
  <si>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</si>
  <si>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</si>
  <si>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</si>
  <si>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</si>
  <si>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</si>
  <si>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</si>
  <si>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</si>
  <si>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</si>
  <si>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</si>
  <si>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</si>
  <si>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</si>
  <si>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</si>
  <si>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</si>
  <si>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</si>
  <si>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</si>
  <si>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</si>
  <si>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</si>
  <si>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</si>
  <si>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</si>
  <si>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</si>
  <si>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</si>
  <si>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</si>
  <si>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</si>
  <si>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</si>
  <si>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</si>
  <si>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</si>
  <si>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</si>
  <si>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</si>
  <si>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</si>
  <si>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</si>
  <si>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</si>
  <si>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</si>
  <si>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</si>
  <si>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</si>
  <si>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</si>
  <si>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</si>
  <si>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</si>
  <si>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</si>
  <si>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</si>
  <si>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</si>
  <si>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</si>
  <si>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</si>
  <si>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</si>
  <si>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</si>
  <si>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</si>
  <si>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</si>
  <si>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</si>
  <si>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</si>
  <si>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</si>
  <si>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</si>
  <si>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</si>
  <si>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</si>
  <si>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</si>
  <si>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</si>
  <si>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</si>
  <si>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</si>
  <si>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</si>
  <si>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</si>
  <si>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</si>
  <si>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</si>
  <si>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</si>
  <si>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</si>
  <si>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</si>
  <si>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</si>
  <si>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</si>
  <si>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</si>
  <si>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</si>
  <si>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</si>
  <si>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</si>
  <si>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</si>
  <si>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</si>
  <si>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</si>
  <si>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</si>
  <si>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</si>
  <si>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</si>
  <si>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</si>
  <si>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</si>
  <si>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</si>
  <si>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</si>
  <si>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</si>
  <si>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</si>
  <si>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</si>
  <si>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</si>
  <si>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</si>
  <si>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</si>
  <si>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</si>
  <si>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</si>
  <si>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</si>
  <si>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</si>
  <si>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</si>
  <si>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</si>
  <si>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</si>
  <si>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</si>
  <si>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</si>
  <si>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</si>
  <si>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</si>
  <si>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</si>
  <si>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</si>
  <si>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</si>
  <si>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</si>
  <si>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</si>
  <si>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</si>
  <si>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</si>
  <si>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</si>
  <si>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</si>
  <si>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</si>
  <si>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</si>
  <si>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</si>
  <si>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</si>
  <si>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</si>
  <si>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</si>
  <si>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</si>
  <si>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</si>
  <si>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</si>
  <si>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</si>
  <si>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</si>
  <si>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</si>
  <si>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</si>
  <si>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</si>
  <si>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</si>
  <si>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</si>
  <si>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</si>
  <si>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</si>
  <si>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</si>
  <si>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</si>
  <si>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</si>
  <si>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</si>
  <si>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</si>
  <si>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</si>
  <si>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</si>
  <si>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</si>
  <si>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</si>
  <si>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</si>
  <si>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</si>
  <si>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</si>
  <si>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</si>
  <si>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</si>
  <si>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</si>
  <si>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</si>
  <si>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</si>
  <si>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</si>
  <si>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</si>
  <si>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</si>
  <si>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</si>
  <si>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</si>
  <si>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</si>
  <si>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</si>
  <si>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</si>
  <si>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</si>
  <si>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</si>
  <si>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</si>
  <si>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</si>
  <si>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</si>
  <si>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</si>
  <si>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</si>
  <si>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</si>
  <si>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</si>
  <si>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</si>
  <si>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</si>
  <si>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</si>
  <si>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</si>
  <si>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</si>
  <si>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</si>
  <si>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</si>
  <si>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</si>
  <si>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</si>
  <si>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</si>
  <si>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</si>
  <si>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</si>
  <si>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</si>
  <si>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</si>
  <si>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</si>
  <si>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</si>
  <si>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</si>
  <si>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</si>
  <si>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</si>
  <si>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</si>
  <si>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</si>
  <si>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</si>
  <si>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</si>
  <si>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</si>
  <si>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</si>
  <si>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</si>
  <si>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</si>
  <si>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</si>
  <si>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</si>
  <si>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</si>
  <si>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</si>
  <si>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</si>
  <si>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</si>
  <si>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</si>
  <si>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</si>
  <si>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</si>
  <si>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</si>
  <si>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</si>
  <si>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</si>
  <si>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</si>
  <si>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</si>
  <si>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</si>
  <si>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</si>
  <si>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</si>
  <si>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</si>
  <si>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</si>
  <si>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</si>
  <si>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</si>
  <si>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</si>
  <si>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</si>
  <si>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</si>
  <si>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</si>
  <si>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</si>
  <si>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</si>
  <si>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</si>
  <si>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</si>
  <si>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</si>
  <si>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</si>
  <si>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</si>
  <si>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</si>
  <si>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</si>
  <si>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</si>
  <si>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</si>
  <si>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</si>
  <si>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</si>
  <si>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</si>
  <si>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</si>
  <si>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</si>
  <si>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</si>
  <si>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</si>
  <si>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</si>
  <si>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</si>
  <si>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</si>
  <si>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</si>
  <si>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</si>
  <si>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</si>
  <si>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</si>
  <si>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</si>
  <si>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</si>
  <si>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</si>
  <si>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</si>
  <si>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</si>
  <si>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</si>
  <si>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</si>
  <si>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</si>
  <si>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</si>
  <si>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</si>
  <si>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</si>
  <si>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</si>
  <si>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</si>
  <si>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</si>
  <si>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</si>
  <si>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</si>
  <si>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</si>
  <si>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</si>
  <si>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</si>
  <si>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</si>
  <si>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</si>
  <si>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</si>
  <si>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</si>
  <si>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</si>
  <si>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</si>
  <si>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</si>
  <si>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</si>
  <si>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</si>
  <si>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</si>
  <si>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</si>
  <si>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</si>
  <si>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</si>
  <si>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</si>
  <si>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</si>
  <si>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</si>
  <si>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</si>
  <si>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</si>
  <si>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</si>
  <si>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</si>
  <si>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</si>
  <si>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</si>
  <si>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</si>
  <si>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</si>
  <si>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</si>
  <si>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</si>
  <si>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</si>
  <si>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</si>
  <si>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</si>
  <si>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</si>
  <si>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</si>
  <si>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</si>
  <si>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</si>
  <si>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</si>
  <si>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</si>
  <si>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</si>
  <si>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</si>
  <si>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</si>
  <si>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</si>
  <si>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</si>
  <si>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</si>
  <si>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</si>
  <si>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</si>
  <si>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</si>
  <si>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</si>
  <si>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</si>
  <si>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</si>
  <si>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</si>
  <si>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</si>
  <si>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</si>
  <si>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</si>
  <si>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</si>
  <si>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</si>
  <si>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</si>
  <si>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</si>
  <si>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</si>
  <si>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</si>
  <si>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</si>
  <si>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</si>
  <si>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</si>
  <si>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</si>
  <si>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</si>
  <si>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</si>
  <si>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</si>
  <si>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</si>
  <si>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</si>
  <si>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</si>
  <si>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</si>
  <si>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</si>
  <si>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</si>
  <si>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</si>
  <si>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</si>
  <si>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</si>
  <si>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</si>
  <si>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</si>
  <si>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</si>
  <si>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</si>
  <si>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</si>
  <si>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</si>
  <si>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</si>
  <si>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</si>
  <si>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</si>
  <si>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</si>
  <si>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</si>
  <si>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</si>
  <si>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</si>
  <si>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</si>
  <si>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</si>
  <si>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</si>
  <si>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</si>
  <si>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</si>
  <si>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</si>
  <si>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</si>
  <si>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</si>
  <si>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</si>
  <si>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</si>
  <si>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</si>
  <si>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</si>
  <si>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</si>
  <si>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</si>
  <si>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</si>
  <si>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</si>
  <si>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</si>
  <si>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</si>
  <si>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</si>
  <si>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</si>
  <si>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</si>
  <si>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</si>
  <si>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</si>
  <si>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</si>
  <si>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</si>
  <si>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</si>
  <si>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</si>
  <si>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</si>
  <si>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</si>
  <si>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</si>
  <si>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</si>
  <si>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</si>
  <si>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</si>
  <si>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</si>
  <si>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</si>
  <si>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</si>
  <si>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</si>
  <si>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</si>
  <si>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</si>
  <si>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</si>
  <si>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</si>
  <si>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</si>
  <si>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</si>
  <si>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</si>
  <si>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</si>
  <si>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</si>
  <si>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</si>
  <si>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</si>
  <si>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</si>
  <si>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</si>
  <si>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</si>
  <si>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</si>
  <si>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</si>
  <si>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</si>
  <si>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</si>
  <si>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</si>
  <si>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</si>
  <si>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</si>
  <si>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</si>
  <si>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</si>
  <si>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</si>
  <si>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</si>
  <si>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</si>
  <si>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</si>
  <si>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</si>
  <si>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</si>
  <si>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</si>
  <si>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</si>
  <si>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</si>
  <si>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</si>
  <si>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</si>
  <si>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</si>
  <si>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</si>
  <si>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</si>
  <si>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</si>
  <si>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</si>
  <si>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</si>
  <si>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</si>
  <si>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</si>
  <si>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</si>
  <si>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</si>
  <si>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</si>
  <si>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</si>
  <si>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</si>
  <si>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</si>
  <si>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</si>
  <si>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</si>
  <si>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</si>
  <si>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</si>
  <si>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</si>
  <si>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</si>
  <si>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</si>
  <si>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</si>
  <si>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</si>
  <si>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</si>
  <si>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</si>
  <si>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</si>
  <si>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</si>
  <si>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</si>
  <si>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</si>
  <si>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</si>
  <si>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</si>
  <si>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</si>
  <si>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</si>
  <si>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</si>
  <si>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</si>
  <si>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</si>
  <si>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</si>
  <si>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</si>
  <si>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</si>
  <si>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</si>
  <si>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</si>
  <si>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</si>
  <si>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</si>
  <si>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</si>
  <si>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</si>
  <si>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</si>
  <si>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</si>
  <si>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</si>
  <si>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</si>
  <si>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</si>
  <si>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</si>
  <si>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</si>
  <si>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</si>
  <si>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</si>
  <si>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</si>
  <si>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</si>
  <si>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</si>
  <si>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</si>
  <si>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</si>
  <si>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</si>
  <si>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</si>
  <si>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</si>
  <si>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</si>
  <si>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</si>
  <si>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</si>
  <si>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</si>
  <si>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</si>
  <si>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</si>
  <si>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</si>
  <si>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</si>
  <si>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</si>
  <si>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</si>
  <si>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</si>
  <si>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</si>
  <si>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</si>
  <si>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</si>
  <si>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</si>
  <si>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</si>
  <si>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</si>
  <si>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</si>
  <si>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</si>
  <si>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</si>
  <si>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</si>
  <si>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</si>
  <si>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</si>
  <si>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</si>
  <si>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</si>
  <si>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</si>
  <si>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</si>
  <si>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</si>
  <si>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</si>
  <si>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</si>
  <si>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</si>
  <si>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</si>
  <si>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</si>
  <si>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</si>
  <si>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</si>
  <si>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</si>
  <si>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</si>
  <si>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</si>
  <si>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</si>
  <si>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</si>
  <si>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</si>
  <si>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</si>
  <si>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</si>
  <si>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</si>
  <si>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</si>
  <si>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</si>
  <si>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</si>
  <si>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</si>
  <si>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</si>
  <si>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</si>
  <si>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</si>
  <si>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</si>
  <si>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</si>
  <si>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</si>
  <si>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</si>
  <si>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</si>
  <si>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</si>
  <si>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</si>
  <si>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</si>
  <si>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</si>
  <si>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</si>
  <si>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</si>
  <si>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</si>
  <si>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</si>
  <si>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</si>
  <si>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</si>
  <si>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</si>
  <si>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</si>
  <si>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</si>
  <si>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</si>
  <si>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</si>
  <si>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</si>
  <si>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</si>
  <si>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</si>
  <si>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</si>
  <si>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</si>
  <si>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</si>
  <si>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</si>
  <si>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</si>
  <si>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</si>
  <si>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</si>
  <si>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</si>
  <si>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</si>
  <si>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</si>
  <si>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</si>
  <si>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</si>
  <si>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</si>
  <si>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</si>
  <si>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</si>
  <si>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</si>
  <si>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</si>
  <si>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</si>
  <si>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</si>
  <si>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</si>
  <si>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</si>
  <si>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</si>
  <si>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</si>
  <si>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</si>
  <si>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</si>
  <si>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</si>
  <si>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</si>
  <si>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</si>
  <si>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</si>
  <si>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</si>
  <si>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</si>
  <si>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</si>
  <si>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</si>
  <si>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</si>
  <si>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</si>
  <si>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</si>
  <si>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</si>
  <si>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</si>
  <si>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</si>
  <si>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</si>
  <si>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</si>
  <si>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</si>
  <si>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</si>
  <si>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</si>
  <si>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</si>
  <si>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</si>
  <si>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</si>
  <si>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</si>
  <si>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</si>
  <si>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</si>
  <si>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</si>
  <si>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</si>
  <si>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</si>
  <si>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</si>
  <si>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</si>
  <si>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</si>
  <si>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</si>
  <si>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</si>
  <si>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</si>
  <si>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</si>
  <si>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</si>
  <si>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</si>
  <si>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</si>
  <si>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</si>
  <si>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</si>
  <si>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</si>
  <si>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</si>
  <si>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</si>
  <si>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</si>
  <si>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</si>
  <si>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</si>
  <si>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</si>
  <si>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</si>
  <si>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</si>
  <si>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</si>
  <si>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</si>
  <si>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</si>
  <si>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</si>
  <si>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</si>
  <si>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</si>
  <si>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</si>
  <si>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</si>
  <si>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</si>
  <si>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</si>
  <si>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</si>
  <si>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</si>
  <si>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</si>
  <si>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</si>
  <si>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</si>
  <si>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</si>
  <si>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</si>
  <si>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</si>
  <si>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</si>
  <si>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</si>
  <si>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</si>
  <si>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</si>
  <si>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</si>
  <si>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</si>
  <si>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</si>
  <si>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</si>
  <si>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</si>
  <si>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</si>
  <si>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</si>
  <si>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</si>
  <si>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</si>
  <si>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</si>
  <si>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</si>
  <si>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</si>
  <si>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</si>
  <si>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</si>
  <si>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</si>
  <si>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</si>
  <si>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</si>
  <si>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</si>
  <si>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</si>
  <si>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</si>
  <si>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</si>
  <si>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</si>
  <si>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</si>
  <si>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</si>
  <si>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</si>
  <si>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</si>
  <si>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</si>
  <si>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</si>
  <si>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</si>
  <si>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</si>
  <si>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</si>
  <si>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</si>
  <si>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</si>
  <si>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</si>
  <si>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</si>
  <si>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</si>
  <si>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</si>
  <si>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</si>
  <si>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</si>
  <si>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</si>
  <si>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</si>
  <si>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</si>
  <si>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</si>
  <si>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</si>
  <si>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</si>
  <si>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</si>
  <si>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</si>
  <si>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</si>
  <si>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</si>
  <si>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</si>
  <si>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</si>
  <si>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</si>
  <si>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</si>
  <si>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</si>
  <si>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</si>
  <si>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</si>
  <si>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</si>
  <si>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</si>
  <si>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</si>
  <si>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</si>
  <si>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</si>
  <si>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</si>
  <si>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</si>
  <si>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</si>
  <si>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</si>
  <si>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</si>
  <si>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</si>
  <si>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</si>
  <si>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</si>
  <si>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</si>
  <si>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</si>
  <si>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</si>
  <si>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</si>
  <si>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</si>
  <si>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</si>
  <si>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</si>
  <si>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</si>
  <si>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</si>
  <si>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</si>
  <si>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</si>
  <si>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</si>
  <si>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</si>
  <si>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</si>
  <si>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</si>
  <si>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</si>
  <si>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</si>
  <si>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</si>
  <si>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</si>
  <si>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</si>
  <si>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</si>
  <si>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</si>
  <si>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</si>
  <si>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</si>
  <si>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</si>
  <si>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</si>
  <si>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</si>
  <si>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</si>
  <si>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</si>
  <si>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</si>
  <si>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</si>
  <si>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</si>
  <si>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</si>
  <si>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</si>
  <si>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</si>
  <si>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</si>
  <si>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</si>
  <si>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</si>
  <si>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</si>
  <si>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</si>
  <si>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</si>
  <si>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</si>
  <si>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</si>
  <si>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</si>
  <si>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</si>
  <si>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</si>
  <si>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</si>
  <si>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</si>
  <si>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</si>
  <si>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</si>
  <si>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</si>
  <si>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</si>
  <si>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</si>
  <si>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</si>
  <si>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</si>
  <si>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</si>
  <si>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</si>
  <si>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</si>
  <si>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</si>
  <si>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</si>
  <si>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</si>
  <si>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</si>
  <si>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</si>
  <si>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</si>
  <si>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</si>
  <si>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</si>
  <si>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</si>
  <si>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</si>
  <si>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</si>
  <si>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</si>
  <si>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</si>
  <si>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</si>
  <si>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</si>
  <si>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</si>
  <si>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</si>
  <si>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</si>
  <si>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</si>
  <si>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</si>
  <si>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</si>
  <si>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</si>
  <si>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</si>
  <si>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</si>
  <si>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</si>
  <si>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</si>
  <si>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</si>
  <si>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</si>
  <si>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</si>
  <si>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</si>
  <si>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</si>
  <si>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</si>
  <si>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</si>
  <si>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</si>
  <si>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</si>
  <si>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</si>
  <si>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</si>
  <si>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</si>
  <si>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</si>
  <si>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</si>
  <si>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</si>
  <si>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</si>
  <si>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</si>
  <si>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</si>
  <si>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</si>
  <si>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</si>
  <si>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</si>
  <si>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</si>
  <si>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</si>
  <si>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</si>
  <si>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</si>
  <si>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</si>
  <si>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</si>
  <si>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</si>
  <si>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</si>
  <si>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</si>
  <si>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</si>
  <si>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</si>
  <si>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</si>
  <si>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</si>
  <si>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</si>
  <si>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</si>
  <si>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</si>
  <si>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</si>
  <si>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</si>
  <si>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</si>
  <si>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</si>
  <si>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</si>
  <si>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</si>
  <si>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</si>
  <si>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</si>
  <si>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</si>
  <si>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</si>
  <si>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</si>
  <si>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</si>
  <si>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</si>
  <si>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</si>
  <si>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</si>
  <si>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</si>
  <si>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</si>
  <si>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</si>
  <si>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</si>
  <si>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</si>
  <si>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</si>
  <si>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</si>
  <si>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</si>
  <si>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</si>
  <si>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</si>
  <si>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</si>
  <si>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</si>
  <si>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</si>
  <si>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</si>
  <si>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</si>
  <si>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</si>
  <si>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</si>
  <si>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</si>
  <si>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</si>
  <si>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</si>
  <si>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</si>
  <si>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</si>
  <si>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</si>
  <si>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</si>
  <si>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</si>
  <si>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</si>
  <si>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</si>
  <si>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</si>
  <si>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</si>
  <si>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</si>
  <si>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</si>
  <si>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</si>
  <si>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</si>
  <si>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</si>
  <si>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</si>
  <si>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</si>
  <si>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</si>
  <si>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</si>
  <si>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</si>
  <si>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</si>
  <si>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</si>
  <si>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</si>
  <si>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</si>
  <si>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</si>
  <si>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</si>
  <si>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</si>
  <si>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</si>
  <si>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</si>
  <si>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</si>
  <si>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</si>
  <si>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</si>
  <si>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</si>
  <si>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</si>
  <si>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</si>
  <si>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</si>
  <si>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</si>
  <si>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</si>
  <si>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</si>
  <si>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</si>
  <si>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</si>
  <si>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</si>
  <si>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</si>
  <si>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</si>
  <si>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</si>
  <si>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</si>
  <si>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</si>
  <si>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</si>
  <si>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</si>
  <si>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</si>
  <si>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</si>
  <si>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</si>
  <si>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</si>
  <si>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</si>
  <si>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</si>
  <si>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</si>
  <si>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</si>
  <si>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</si>
  <si>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</si>
  <si>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</si>
  <si>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</si>
  <si>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</si>
  <si>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</si>
  <si>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</si>
  <si>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</si>
  <si>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</si>
  <si>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</si>
  <si>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</si>
  <si>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</si>
  <si>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</si>
  <si>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</si>
  <si>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</si>
  <si>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</si>
  <si>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</si>
  <si>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</si>
  <si>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</si>
  <si>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</si>
  <si>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</si>
  <si>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</si>
  <si>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</si>
  <si>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</si>
  <si>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</si>
  <si>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</si>
  <si>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</si>
  <si>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</si>
  <si>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</si>
  <si>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</si>
  <si>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</si>
  <si>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</si>
  <si>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</si>
  <si>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</si>
  <si>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</si>
  <si>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</si>
  <si>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</si>
  <si>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</si>
  <si>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</si>
  <si>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</si>
  <si>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</si>
  <si>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</si>
  <si>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</si>
  <si>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</si>
  <si>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</si>
  <si>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</si>
  <si>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</si>
  <si>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</si>
  <si>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</si>
  <si>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</si>
  <si>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</si>
  <si>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</si>
  <si>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</si>
  <si>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</si>
  <si>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</si>
  <si>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</si>
  <si>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</si>
  <si>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</si>
  <si>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</si>
  <si>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</si>
  <si>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</si>
  <si>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</si>
  <si>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</si>
  <si>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</si>
  <si>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</si>
  <si>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</si>
  <si>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</si>
  <si>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</si>
  <si>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</si>
  <si>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</si>
  <si>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</si>
  <si>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</si>
  <si>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</si>
  <si>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</si>
  <si>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</si>
  <si>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</si>
  <si>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</si>
  <si>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</si>
  <si>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</si>
  <si>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</si>
  <si>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</si>
  <si>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</si>
  <si>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</si>
  <si>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</si>
  <si>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</si>
  <si>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</si>
  <si>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</si>
  <si>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</si>
  <si>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</si>
  <si>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</si>
  <si>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</si>
  <si>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</si>
  <si>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</si>
  <si>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</si>
  <si>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</si>
  <si>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</si>
  <si>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</si>
  <si>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</si>
  <si>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</si>
  <si>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</si>
  <si>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</si>
  <si>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</si>
  <si>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</si>
  <si>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</si>
  <si>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</si>
  <si>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</si>
  <si>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</si>
  <si>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</si>
  <si>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</si>
  <si>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</si>
  <si>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</si>
  <si>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</si>
  <si>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</si>
  <si>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</si>
  <si>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</si>
  <si>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</si>
  <si>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</si>
  <si>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</si>
  <si>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</si>
  <si>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</si>
  <si>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</si>
  <si>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</si>
  <si>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</si>
  <si>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</si>
  <si>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</si>
  <si>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</si>
  <si>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</si>
  <si>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</si>
  <si>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</si>
  <si>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</si>
  <si>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</si>
  <si>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</si>
  <si>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</si>
  <si>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</si>
  <si>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</si>
  <si>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</si>
  <si>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</si>
  <si>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</si>
  <si>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</si>
  <si>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</si>
  <si>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</si>
  <si>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</si>
  <si>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</si>
  <si>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</si>
  <si>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</si>
  <si>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</si>
  <si>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</si>
  <si>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</si>
  <si>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</si>
  <si>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</si>
  <si>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</si>
  <si>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</si>
  <si>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</si>
  <si>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</si>
  <si>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</si>
  <si>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</si>
  <si>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</si>
  <si>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</si>
  <si>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</si>
  <si>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</si>
  <si>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</si>
  <si>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</si>
  <si>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</si>
  <si>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</si>
  <si>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</si>
  <si>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</si>
  <si>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</si>
  <si>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</si>
  <si>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</si>
  <si>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</si>
  <si>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</si>
  <si>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</si>
  <si>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</si>
  <si>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</si>
  <si>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</si>
  <si>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</si>
  <si>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</si>
  <si>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</si>
  <si>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</si>
  <si>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</si>
  <si>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</si>
  <si>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</si>
  <si>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</si>
  <si>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</si>
  <si>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</si>
  <si>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</si>
  <si>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</si>
  <si>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</si>
  <si>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</si>
  <si>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</si>
  <si>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</si>
  <si>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</si>
  <si>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</si>
  <si>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</si>
  <si>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</si>
  <si>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</si>
  <si>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</si>
  <si>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</si>
  <si>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</si>
  <si>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</si>
  <si>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</si>
  <si>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</si>
  <si>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</si>
  <si>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</si>
  <si>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</si>
  <si>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</si>
  <si>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</si>
  <si>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</si>
  <si>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</si>
  <si>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</si>
  <si>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</si>
  <si>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</si>
  <si>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</si>
  <si>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</si>
  <si>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</si>
  <si>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</si>
  <si>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</si>
  <si>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</si>
  <si>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</si>
  <si>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</si>
  <si>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</si>
  <si>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</si>
  <si>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</si>
  <si>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</si>
  <si>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</si>
  <si>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</si>
  <si>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</si>
  <si>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</si>
  <si>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</si>
  <si>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</si>
  <si>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</si>
  <si>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</si>
  <si>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</si>
  <si>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</si>
  <si>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</si>
  <si>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</si>
  <si>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</si>
  <si>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</si>
  <si>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</si>
  <si>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</si>
  <si>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</si>
  <si>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</si>
  <si>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</si>
  <si>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</si>
  <si>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</si>
  <si>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</si>
  <si>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</si>
  <si>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</si>
  <si>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</si>
  <si>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</si>
  <si>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</si>
  <si>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</si>
  <si>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</si>
  <si>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</si>
  <si>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</si>
  <si>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</si>
  <si>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</si>
  <si>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</si>
  <si>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</si>
  <si>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</si>
  <si>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</si>
  <si>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</si>
  <si>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</si>
  <si>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</si>
  <si>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</si>
  <si>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</si>
  <si>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</si>
  <si>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</si>
  <si>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</si>
  <si>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</si>
  <si>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</si>
  <si>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</si>
  <si>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</si>
  <si>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</si>
  <si>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</si>
  <si>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</si>
  <si>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</si>
  <si>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</si>
  <si>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</si>
  <si>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</si>
  <si>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</si>
  <si>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</si>
  <si>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</si>
  <si>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</si>
  <si>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</si>
  <si>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</si>
  <si>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</si>
  <si>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</si>
  <si>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</si>
  <si>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</si>
  <si>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</si>
  <si>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</si>
  <si>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</si>
  <si>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</si>
  <si>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</si>
  <si>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</si>
  <si>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</si>
  <si>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</si>
  <si>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</si>
  <si>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</si>
  <si>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</si>
  <si>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</si>
  <si>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</si>
  <si>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</si>
  <si>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</si>
  <si>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</si>
  <si>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</si>
  <si>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</si>
  <si>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</si>
  <si>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</si>
  <si>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</si>
  <si>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</si>
  <si>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</si>
  <si>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</si>
  <si>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</si>
  <si>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</si>
  <si>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</si>
  <si>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</si>
  <si>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</si>
  <si>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</si>
  <si>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</si>
  <si>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</si>
  <si>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</si>
  <si>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</si>
  <si>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</si>
  <si>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</si>
  <si>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</si>
  <si>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</si>
  <si>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</si>
  <si>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</si>
  <si>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</si>
  <si>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</si>
  <si>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</si>
  <si>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</si>
  <si>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</si>
  <si>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</si>
  <si>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</si>
  <si>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</si>
  <si>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</si>
  <si>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</si>
  <si>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</si>
  <si>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</si>
  <si>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</si>
  <si>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</si>
  <si>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</si>
  <si>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</si>
  <si>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</si>
  <si>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</si>
  <si>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</si>
  <si>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</si>
  <si>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</si>
  <si>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</si>
  <si>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</si>
  <si>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</si>
  <si>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</si>
  <si>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</si>
  <si>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</si>
  <si>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</si>
  <si>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</si>
  <si>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</si>
  <si>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</si>
  <si>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</si>
  <si>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</si>
  <si>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</si>
  <si>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</si>
  <si>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</si>
  <si>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</si>
  <si>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</si>
  <si>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</si>
  <si>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</si>
  <si>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</si>
  <si>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</si>
  <si>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</si>
  <si>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</si>
  <si>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</si>
  <si>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</si>
  <si>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</si>
  <si>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</si>
  <si>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</si>
  <si>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</si>
  <si>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</si>
  <si>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</si>
  <si>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</si>
  <si>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</si>
  <si>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</si>
  <si>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</si>
  <si>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</si>
  <si>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</si>
  <si>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</si>
  <si>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</si>
  <si>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</si>
  <si>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</si>
  <si>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</si>
  <si>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</si>
  <si>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</si>
  <si>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</si>
  <si>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</si>
  <si>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</si>
  <si>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</si>
  <si>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</si>
  <si>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</si>
  <si>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</si>
  <si>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</si>
  <si>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</si>
  <si>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</si>
  <si>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</si>
  <si>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</si>
  <si>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</si>
  <si>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</si>
  <si>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</si>
  <si>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</si>
  <si>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</si>
  <si>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</si>
  <si>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</si>
  <si>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</si>
  <si>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</si>
  <si>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</si>
  <si>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</si>
  <si>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</si>
  <si>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</si>
  <si>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</si>
  <si>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</si>
  <si>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</si>
  <si>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</si>
  <si>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</si>
  <si>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</si>
  <si>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</si>
  <si>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</si>
  <si>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</si>
  <si>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</si>
  <si>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</si>
  <si>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</si>
  <si>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</si>
  <si>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</si>
  <si>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</si>
  <si>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</si>
  <si>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</si>
  <si>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</si>
  <si>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</si>
  <si>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</si>
  <si>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</si>
  <si>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</si>
  <si>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</si>
  <si>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</si>
  <si>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</si>
  <si>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</si>
  <si>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</si>
  <si>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</si>
  <si>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</si>
  <si>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</si>
  <si>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</si>
  <si>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</si>
  <si>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</si>
  <si>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</si>
  <si>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</si>
  <si>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</si>
  <si>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</si>
  <si>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</si>
  <si>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</si>
  <si>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</si>
  <si>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</si>
  <si>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</si>
  <si>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</si>
  <si>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</si>
  <si>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</si>
  <si>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</si>
  <si>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</si>
  <si>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</si>
  <si>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</si>
  <si>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</si>
  <si>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</si>
  <si>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</si>
  <si>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</si>
  <si>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</si>
  <si>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</si>
  <si>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</si>
  <si>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</si>
  <si>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</si>
  <si>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</si>
  <si>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</si>
  <si>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</si>
  <si>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</si>
  <si>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</si>
  <si>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</si>
  <si>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</si>
  <si>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</si>
  <si>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</si>
  <si>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</si>
  <si>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</si>
  <si>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</si>
  <si>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</si>
  <si>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</si>
  <si>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</si>
  <si>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</si>
  <si>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</si>
  <si>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</si>
  <si>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</si>
  <si>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</si>
  <si>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</si>
  <si>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</si>
  <si>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</si>
  <si>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</si>
  <si>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</si>
  <si>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</si>
  <si>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</si>
  <si>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</si>
  <si>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</si>
  <si>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</si>
  <si>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</si>
  <si>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</si>
  <si>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</si>
  <si>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</si>
  <si>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</si>
  <si>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</si>
  <si>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</si>
  <si>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</si>
  <si>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</si>
  <si>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</si>
  <si>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</si>
  <si>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</si>
  <si>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</si>
  <si>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</si>
  <si>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</si>
  <si>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</si>
  <si>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</si>
  <si>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</si>
  <si>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</si>
  <si>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</si>
  <si>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</si>
  <si>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</si>
  <si>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</si>
  <si>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</si>
  <si>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</si>
  <si>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</si>
  <si>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</si>
  <si>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</si>
  <si>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</si>
  <si>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</si>
  <si>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</si>
  <si>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</si>
  <si>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</si>
  <si>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</si>
  <si>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</si>
  <si>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</si>
  <si>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</si>
  <si>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</si>
  <si>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</si>
  <si>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</si>
  <si>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</si>
  <si>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</si>
  <si>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</si>
  <si>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</si>
  <si>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</si>
  <si>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</si>
  <si>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</si>
  <si>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</si>
  <si>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</si>
  <si>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</si>
  <si>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</si>
  <si>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</si>
  <si>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</si>
  <si>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</si>
  <si>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</si>
  <si>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</si>
  <si>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</si>
  <si>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</si>
  <si>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</si>
  <si>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</si>
  <si>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</si>
  <si>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</si>
  <si>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</si>
  <si>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</si>
  <si>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</si>
  <si>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</si>
  <si>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</si>
  <si>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</si>
  <si>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</si>
  <si>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</si>
  <si>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</si>
  <si>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</si>
  <si>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</si>
  <si>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</si>
  <si>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</si>
  <si>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</si>
  <si>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</si>
  <si>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</si>
  <si>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</si>
  <si>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</si>
  <si>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</si>
  <si>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</si>
  <si>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</si>
  <si>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</si>
  <si>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</si>
  <si>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</si>
  <si>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</si>
  <si>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</si>
  <si>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</si>
  <si>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</si>
  <si>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</si>
  <si>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</si>
  <si>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</si>
  <si>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</si>
  <si>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</si>
  <si>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</si>
  <si>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</si>
  <si>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</si>
  <si>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</si>
  <si>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</si>
  <si>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</si>
  <si>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</si>
  <si>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</si>
  <si>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</si>
  <si>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</si>
  <si>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</si>
  <si>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</si>
  <si>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</si>
  <si>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</si>
  <si>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</si>
  <si>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</si>
  <si>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</si>
  <si>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</si>
  <si>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</si>
  <si>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</si>
  <si>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</si>
  <si>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</si>
  <si>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</si>
  <si>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</si>
  <si>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</si>
  <si>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</si>
  <si>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</si>
  <si>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</si>
  <si>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</si>
  <si>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</si>
  <si>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</si>
  <si>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</si>
  <si>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</si>
  <si>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</si>
  <si>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</si>
  <si>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</si>
  <si>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</si>
  <si>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</si>
  <si>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</si>
  <si>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</si>
  <si>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</si>
  <si>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</si>
  <si>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</si>
  <si>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</si>
  <si>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</si>
  <si>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</si>
  <si>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</si>
  <si>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</si>
  <si>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</si>
  <si>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</si>
  <si>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</si>
  <si>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</si>
  <si>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</si>
  <si>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</si>
  <si>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</si>
  <si>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</si>
  <si>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</si>
  <si>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</si>
  <si>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</si>
  <si>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</si>
  <si>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</si>
  <si>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</si>
  <si>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</si>
  <si>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</si>
  <si>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</si>
  <si>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</si>
  <si>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</si>
  <si>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</si>
  <si>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</si>
  <si>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</si>
  <si>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</si>
  <si>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</si>
  <si>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</si>
  <si>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</si>
  <si>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</si>
  <si>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</si>
  <si>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</si>
  <si>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</si>
  <si>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</si>
  <si>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</si>
  <si>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</si>
  <si>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</si>
  <si>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</si>
  <si>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</si>
  <si>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</si>
  <si>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</si>
  <si>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</si>
  <si>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</si>
  <si>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</si>
  <si>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</si>
  <si>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</si>
  <si>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</si>
  <si>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</si>
  <si>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</si>
  <si>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</si>
  <si>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</si>
  <si>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</si>
  <si>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</si>
  <si>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</si>
  <si>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</si>
  <si>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</si>
  <si>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</si>
  <si>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</si>
  <si>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</si>
  <si>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</si>
  <si>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</si>
  <si>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</si>
  <si>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</si>
  <si>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</si>
  <si>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</si>
  <si>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</si>
  <si>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</si>
  <si>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</si>
  <si>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</si>
  <si>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</si>
  <si>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</si>
  <si>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</si>
  <si>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</si>
  <si>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</si>
  <si>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</si>
  <si>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</si>
  <si>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</si>
  <si>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</si>
  <si>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</si>
  <si>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</si>
  <si>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</si>
  <si>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</si>
  <si>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</si>
  <si>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</si>
  <si>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</si>
  <si>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</si>
  <si>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</si>
  <si>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</si>
  <si>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</si>
  <si>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</si>
  <si>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</si>
  <si>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</si>
  <si>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</si>
  <si>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</si>
  <si>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</si>
  <si>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</si>
  <si>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</si>
  <si>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</si>
  <si>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</si>
  <si>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</si>
  <si>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</si>
  <si>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</si>
  <si>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</si>
  <si>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</si>
  <si>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</si>
  <si>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</si>
  <si>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</si>
  <si>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</si>
  <si>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</si>
  <si>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</si>
  <si>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</si>
  <si>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</si>
  <si>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</si>
  <si>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</si>
  <si>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</si>
  <si>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</si>
  <si>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</si>
  <si>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</si>
  <si>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</si>
  <si>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</si>
  <si>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</si>
  <si>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</si>
  <si>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</si>
  <si>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</si>
  <si>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</si>
  <si>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</si>
  <si>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</si>
  <si>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</si>
  <si>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</si>
  <si>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</si>
  <si>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</si>
  <si>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</si>
  <si>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</si>
  <si>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</si>
  <si>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</si>
  <si>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</si>
  <si>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</si>
  <si>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</si>
  <si>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</si>
  <si>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</si>
  <si>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</si>
  <si>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</si>
  <si>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</si>
  <si>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</si>
  <si>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</si>
  <si>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</si>
  <si>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</si>
  <si>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</si>
  <si>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</si>
  <si>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</si>
  <si>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</si>
  <si>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</si>
  <si>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</si>
  <si>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</si>
  <si>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</si>
  <si>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</si>
  <si>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</si>
  <si>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</si>
  <si>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</si>
  <si>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</si>
  <si>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</si>
  <si>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</si>
  <si>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</si>
  <si>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</si>
  <si>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</si>
  <si>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</si>
  <si>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</si>
  <si>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</si>
  <si>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</si>
  <si>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</si>
  <si>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</si>
  <si>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</si>
  <si>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</si>
  <si>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</si>
  <si>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</si>
  <si>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</si>
  <si>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</si>
  <si>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</si>
  <si>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</si>
  <si>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</si>
  <si>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</si>
  <si>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</si>
  <si>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</si>
  <si>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</si>
  <si>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</si>
  <si>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</si>
  <si>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</si>
  <si>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</si>
  <si>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</si>
  <si>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</si>
  <si>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</si>
  <si>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</si>
  <si>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</si>
  <si>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</si>
  <si>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</si>
  <si>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</si>
  <si>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</si>
  <si>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</si>
  <si>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</si>
  <si>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</si>
  <si>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</si>
  <si>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</si>
  <si>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</si>
  <si>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</si>
  <si>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</si>
  <si>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</si>
  <si>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</si>
  <si>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</si>
  <si>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</si>
  <si>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</si>
  <si>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</si>
  <si>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</si>
  <si>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</si>
  <si>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</si>
  <si>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</si>
  <si>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</si>
  <si>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</si>
  <si>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</si>
  <si>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</si>
  <si>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</si>
  <si>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</si>
  <si>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</si>
  <si>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</si>
  <si>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</si>
  <si>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</si>
  <si>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</si>
  <si>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</si>
  <si>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</si>
  <si>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</si>
  <si>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</si>
  <si>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</si>
  <si>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</si>
  <si>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</si>
  <si>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</si>
  <si>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</si>
  <si>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</si>
  <si>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</si>
  <si>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</si>
  <si>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</si>
  <si>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</si>
  <si>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</si>
  <si>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</si>
  <si>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</si>
  <si>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</si>
  <si>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</si>
  <si>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</si>
  <si>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</si>
  <si>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</si>
  <si>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</si>
  <si>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</si>
  <si>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</si>
  <si>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</si>
  <si>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</si>
  <si>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</si>
  <si>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</si>
  <si>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</si>
  <si>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</si>
  <si>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</si>
  <si>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</si>
  <si>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</si>
  <si>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</si>
  <si>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</si>
  <si>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</si>
  <si>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</si>
  <si>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</si>
  <si>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</si>
  <si>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</si>
  <si>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</si>
  <si>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</si>
  <si>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</si>
  <si>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</si>
  <si>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</si>
  <si>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</si>
  <si>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</si>
  <si>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</si>
  <si>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</si>
  <si>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</si>
  <si>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</si>
  <si>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</si>
  <si>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</si>
  <si>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</si>
  <si>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</si>
  <si>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</si>
  <si>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</si>
  <si>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</si>
  <si>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</si>
  <si>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</si>
  <si>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</si>
  <si>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</si>
  <si>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</si>
  <si>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</si>
  <si>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</si>
  <si>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</si>
  <si>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</si>
  <si>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</si>
  <si>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</si>
  <si>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</si>
  <si>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</si>
  <si>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</si>
  <si>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</si>
  <si>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</si>
  <si>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</si>
  <si>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</si>
  <si>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</si>
  <si>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</si>
  <si>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</si>
  <si>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</si>
  <si>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</si>
  <si>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</si>
  <si>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</si>
  <si>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</si>
  <si>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</si>
  <si>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</si>
  <si>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</si>
  <si>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</si>
  <si>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</si>
  <si>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</si>
  <si>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</si>
  <si>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</si>
  <si>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</si>
  <si>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</si>
  <si>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</si>
  <si>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</si>
  <si>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</si>
  <si>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</si>
  <si>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</si>
  <si>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</si>
  <si>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</si>
  <si>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</si>
  <si>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</si>
  <si>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</si>
  <si>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</si>
  <si>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</si>
  <si>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</si>
  <si>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</si>
  <si>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</si>
  <si>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</si>
  <si>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</si>
  <si>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</si>
  <si>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</si>
  <si>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</si>
  <si>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</si>
  <si>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</si>
  <si>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</si>
  <si>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</si>
  <si>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</si>
  <si>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</si>
  <si>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</si>
  <si>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</si>
  <si>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</si>
  <si>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</si>
  <si>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</si>
  <si>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</si>
  <si>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</si>
  <si>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</si>
  <si>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</si>
  <si>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</si>
  <si>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</si>
  <si>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</si>
  <si>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</si>
  <si>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</si>
  <si>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</si>
  <si>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</si>
  <si>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</si>
  <si>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</si>
  <si>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</si>
  <si>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</si>
  <si>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</si>
  <si>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</si>
  <si>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</si>
  <si>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</si>
  <si>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</si>
  <si>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</si>
  <si>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</si>
  <si>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</si>
  <si>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</si>
  <si>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</si>
  <si>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</si>
  <si>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</si>
  <si>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</si>
  <si>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</si>
  <si>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</si>
  <si>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</si>
  <si>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</si>
  <si>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</si>
  <si>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</si>
  <si>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</si>
  <si>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</si>
  <si>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</si>
  <si>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</si>
  <si>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</si>
  <si>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</si>
  <si>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</si>
  <si>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</si>
  <si>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</si>
  <si>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</si>
  <si>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</si>
  <si>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</si>
  <si>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</si>
  <si>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</si>
  <si>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</si>
  <si>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</si>
  <si>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</si>
  <si>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</si>
  <si>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</si>
  <si>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</si>
  <si>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</si>
  <si>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</si>
  <si>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</si>
  <si>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</si>
  <si>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</si>
  <si>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</si>
  <si>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</si>
  <si>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</si>
  <si>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</si>
  <si>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</si>
  <si>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</si>
  <si>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</si>
  <si>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</si>
  <si>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</si>
  <si>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</si>
  <si>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</si>
  <si>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</si>
  <si>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</si>
  <si>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</si>
  <si>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</si>
  <si>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</si>
  <si>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</si>
  <si>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</si>
  <si>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</si>
  <si>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</si>
  <si>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</si>
  <si>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</si>
  <si>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</si>
  <si>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</si>
  <si>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</si>
  <si>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</si>
  <si>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</si>
  <si>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</si>
  <si>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</si>
  <si>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</si>
  <si>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</si>
  <si>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</si>
  <si>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</si>
  <si>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</si>
  <si>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</si>
  <si>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</si>
  <si>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</si>
  <si>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</si>
  <si>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</si>
  <si>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</si>
  <si>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</si>
  <si>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</si>
  <si>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</si>
  <si>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</si>
  <si>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</si>
  <si>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</si>
  <si>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</si>
  <si>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</si>
  <si>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</si>
  <si>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</si>
  <si>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</si>
  <si>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</si>
  <si>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</si>
  <si>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</si>
  <si>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</si>
  <si>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</si>
  <si>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</si>
  <si>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</si>
  <si>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</si>
  <si>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</si>
  <si>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</si>
  <si>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</si>
  <si>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</si>
  <si>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</si>
  <si>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</si>
  <si>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</si>
  <si>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</si>
  <si>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</si>
  <si>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</si>
  <si>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</si>
  <si>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</si>
  <si>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</si>
  <si>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</si>
  <si>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</si>
  <si>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</si>
  <si>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</si>
  <si>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</si>
  <si>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</si>
  <si>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</si>
  <si>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</si>
  <si>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</si>
  <si>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</si>
  <si>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</si>
  <si>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</si>
  <si>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</si>
  <si>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</si>
  <si>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</si>
  <si>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</si>
  <si>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</si>
  <si>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</si>
  <si>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</si>
  <si>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</si>
  <si>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</si>
  <si>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</si>
  <si>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</si>
  <si>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</si>
  <si>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</si>
  <si>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</si>
  <si>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</si>
  <si>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</si>
  <si>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</si>
  <si>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</si>
  <si>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</si>
  <si>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</si>
  <si>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</si>
  <si>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</si>
  <si>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</si>
  <si>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</si>
  <si>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</si>
  <si>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</si>
  <si>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</si>
  <si>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</si>
  <si>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</si>
  <si>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</si>
  <si>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</si>
  <si>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</si>
  <si>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</si>
  <si>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</si>
  <si>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</si>
  <si>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</si>
  <si>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</si>
  <si>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</si>
  <si>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</si>
  <si>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</si>
  <si>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</si>
  <si>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</si>
  <si>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</si>
  <si>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</si>
  <si>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</si>
  <si>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</si>
  <si>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</si>
  <si>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</si>
  <si>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</si>
  <si>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</si>
  <si>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</si>
  <si>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</si>
  <si>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</si>
  <si>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</si>
  <si>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</si>
  <si>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</si>
  <si>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</si>
  <si>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</si>
  <si>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</si>
  <si>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</si>
  <si>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</si>
  <si>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</si>
  <si>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</si>
  <si>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</si>
  <si>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</si>
  <si>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</si>
  <si>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</si>
  <si>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</si>
  <si>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</si>
  <si>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</si>
  <si>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</si>
  <si>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</si>
  <si>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</si>
  <si>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</si>
  <si>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</si>
  <si>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</si>
  <si>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</si>
  <si>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</si>
  <si>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</si>
  <si>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</si>
  <si>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</si>
  <si>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</si>
  <si>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</si>
  <si>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</si>
  <si>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</si>
  <si>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</si>
  <si>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</si>
  <si>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</si>
  <si>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</si>
  <si>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</si>
  <si>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</si>
  <si>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</si>
  <si>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</si>
  <si>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</si>
  <si>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</si>
  <si>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</si>
  <si>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</si>
  <si>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</si>
  <si>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</si>
  <si>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</si>
  <si>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</si>
  <si>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</si>
  <si>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</si>
  <si>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</si>
  <si>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</si>
  <si>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</si>
  <si>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</si>
  <si>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</si>
  <si>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</si>
  <si>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</si>
  <si>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</si>
  <si>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</si>
  <si>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</si>
  <si>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</si>
  <si>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</si>
  <si>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</si>
  <si>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</si>
  <si>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</si>
  <si>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</si>
  <si>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</si>
  <si>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</si>
  <si>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</si>
  <si>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</si>
  <si>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</si>
  <si>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</si>
  <si>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</si>
  <si>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</si>
  <si>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</si>
  <si>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</si>
  <si>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</si>
  <si>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</si>
  <si>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</si>
  <si>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</si>
  <si>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</si>
  <si>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</si>
  <si>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</si>
  <si>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</si>
  <si>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</si>
  <si>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</si>
  <si>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</si>
  <si>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</si>
  <si>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</si>
  <si>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</si>
  <si>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</si>
  <si>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</si>
  <si>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</si>
  <si>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</si>
  <si>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</si>
  <si>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</si>
  <si>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</si>
  <si>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</si>
  <si>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</si>
  <si>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</si>
  <si>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</si>
  <si>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</si>
  <si>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</si>
  <si>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</si>
  <si>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</si>
  <si>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</si>
  <si>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</si>
  <si>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</si>
  <si>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</si>
  <si>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</si>
  <si>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</si>
  <si>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</si>
  <si>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</si>
  <si>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</si>
  <si>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</si>
  <si>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</si>
  <si>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</si>
  <si>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</si>
  <si>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</si>
  <si>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</si>
  <si>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</si>
  <si>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</si>
  <si>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</si>
  <si>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</si>
  <si>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</si>
  <si>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</si>
  <si>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</si>
  <si>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</si>
  <si>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</si>
  <si>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</si>
  <si>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</si>
  <si>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</si>
  <si>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</si>
  <si>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</si>
  <si>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</si>
  <si>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</si>
  <si>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</si>
  <si>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</si>
  <si>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</si>
  <si>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</si>
  <si>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</si>
  <si>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</si>
  <si>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</si>
  <si>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</si>
  <si>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</si>
  <si>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</si>
  <si>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</si>
  <si>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</si>
  <si>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</si>
  <si>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</si>
  <si>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</si>
  <si>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</si>
  <si>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</si>
  <si>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</si>
  <si>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</si>
  <si>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</si>
  <si>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</si>
  <si>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</si>
  <si>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</si>
  <si>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</si>
  <si>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</si>
  <si>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</si>
  <si>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</si>
  <si>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</si>
  <si>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</si>
  <si>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</si>
  <si>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</si>
  <si>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</si>
  <si>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</si>
  <si>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</si>
  <si>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</si>
  <si>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</si>
  <si>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</si>
  <si>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</si>
  <si>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</si>
  <si>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</si>
  <si>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</si>
  <si>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</si>
  <si>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</si>
  <si>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</si>
  <si>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</si>
  <si>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</si>
  <si>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</si>
  <si>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</si>
  <si>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</si>
  <si>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</si>
  <si>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</si>
  <si>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</si>
  <si>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</si>
  <si>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</si>
  <si>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</si>
  <si>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</si>
  <si>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</si>
  <si>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</si>
  <si>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</si>
  <si>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</si>
  <si>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</si>
  <si>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</si>
  <si>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</si>
  <si>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</si>
  <si>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</si>
  <si>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</si>
  <si>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</si>
  <si>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</si>
  <si>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</si>
  <si>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</si>
  <si>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</si>
  <si>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</si>
  <si>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</si>
  <si>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</si>
  <si>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</si>
  <si>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</si>
  <si>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</si>
  <si>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</si>
  <si>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</si>
  <si>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</si>
  <si>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</si>
  <si>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</si>
  <si>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</si>
  <si>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</si>
  <si>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</si>
  <si>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</si>
  <si>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</si>
  <si>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</si>
  <si>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</si>
  <si>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</si>
  <si>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</si>
  <si>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</si>
  <si>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</si>
  <si>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</si>
  <si>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</si>
  <si>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</si>
  <si>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</si>
  <si>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</si>
  <si>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</si>
  <si>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</si>
  <si>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</si>
  <si>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</si>
  <si>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</si>
  <si>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</si>
  <si>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</si>
  <si>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</si>
  <si>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</si>
  <si>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</si>
  <si>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</si>
  <si>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</si>
  <si>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</si>
  <si>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</si>
  <si>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</si>
  <si>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</si>
  <si>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</si>
  <si>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</si>
  <si>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</si>
  <si>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</si>
  <si>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</si>
  <si>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</si>
  <si>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</si>
  <si>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</si>
  <si>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</si>
  <si>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</si>
  <si>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</si>
  <si>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</si>
  <si>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</si>
  <si>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</si>
  <si>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</si>
  <si>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</si>
  <si>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</si>
  <si>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</si>
  <si>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</si>
  <si>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</si>
  <si>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</si>
  <si>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</si>
  <si>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</si>
  <si>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</si>
  <si>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</si>
  <si>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</si>
  <si>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</si>
  <si>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</si>
  <si>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</si>
  <si>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</si>
  <si>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</si>
  <si>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</si>
  <si>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</si>
  <si>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</si>
  <si>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</si>
  <si>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</si>
  <si>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</si>
  <si>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</si>
  <si>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</si>
  <si>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</si>
  <si>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</si>
  <si>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</si>
  <si>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</si>
  <si>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</si>
  <si>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</si>
  <si>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</si>
  <si>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</si>
  <si>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</si>
  <si>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</si>
  <si>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</si>
  <si>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</si>
  <si>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</si>
  <si>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</si>
  <si>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</si>
  <si>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</si>
  <si>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</si>
  <si>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</si>
  <si>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</si>
  <si>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</si>
  <si>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</si>
  <si>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</si>
  <si>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</si>
  <si>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</si>
  <si>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</si>
  <si>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</si>
  <si>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</si>
  <si>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</si>
  <si>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</si>
  <si>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</si>
  <si>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</si>
  <si>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</si>
  <si>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</si>
  <si>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</si>
  <si>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</si>
  <si>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</si>
  <si>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</si>
  <si>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</si>
  <si>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</si>
  <si>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</si>
  <si>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</si>
  <si>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</si>
  <si>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</si>
  <si>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</si>
  <si>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</si>
  <si>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</si>
  <si>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</si>
  <si>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</si>
  <si>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</si>
  <si>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</si>
  <si>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</si>
  <si>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</si>
  <si>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</si>
  <si>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</si>
  <si>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</si>
  <si>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</si>
  <si>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</si>
  <si>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</si>
  <si>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</si>
  <si>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</si>
  <si>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</si>
  <si>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</si>
  <si>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</si>
  <si>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</si>
  <si>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</si>
  <si>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</si>
  <si>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</si>
  <si>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</si>
  <si>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</si>
  <si>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</si>
  <si>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</si>
  <si>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</si>
  <si>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</si>
  <si>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</si>
  <si>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</si>
  <si>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</si>
  <si>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</si>
  <si>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</si>
  <si>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</si>
  <si>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</si>
  <si>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</si>
  <si>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</si>
  <si>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</si>
  <si>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</si>
  <si>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</si>
  <si>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</si>
  <si>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</si>
  <si>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</si>
  <si>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</si>
  <si>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</si>
  <si>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</si>
  <si>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</si>
  <si>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</si>
  <si>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</si>
  <si>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</si>
  <si>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</si>
  <si>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</si>
  <si>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</si>
  <si>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</si>
  <si>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</si>
  <si>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</si>
  <si>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</si>
  <si>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</si>
  <si>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</si>
  <si>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</si>
  <si>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</si>
  <si>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</si>
  <si>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</si>
  <si>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</si>
  <si>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</si>
  <si>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</si>
  <si>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</si>
  <si>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</si>
  <si>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</si>
  <si>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</si>
  <si>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</si>
  <si>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</si>
  <si>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</si>
  <si>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</si>
  <si>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</si>
  <si>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</si>
  <si>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</si>
  <si>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</si>
  <si>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</si>
  <si>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</si>
  <si>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</si>
  <si>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</si>
  <si>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</si>
  <si>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</si>
  <si>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</si>
  <si>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</si>
  <si>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</si>
  <si>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</si>
  <si>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</si>
  <si>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</si>
  <si>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</si>
  <si>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</si>
  <si>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</si>
  <si>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</si>
  <si>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</si>
  <si>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</si>
  <si>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</si>
  <si>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</si>
  <si>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</si>
  <si>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</si>
  <si>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</si>
  <si>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</si>
  <si>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</si>
  <si>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</si>
  <si>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</si>
  <si>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</si>
  <si>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</si>
  <si>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</si>
  <si>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</si>
  <si>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</si>
  <si>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</si>
  <si>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</si>
  <si>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</si>
  <si>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</si>
  <si>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</si>
  <si>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</si>
  <si>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</si>
  <si>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</si>
  <si>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</si>
  <si>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</si>
  <si>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</si>
  <si>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</si>
  <si>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</si>
  <si>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</si>
  <si>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</si>
  <si>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</si>
  <si>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</si>
  <si>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</si>
  <si>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</si>
  <si>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</si>
  <si>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</si>
  <si>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</si>
  <si>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</si>
  <si>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</si>
  <si>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</si>
  <si>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</si>
  <si>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</si>
  <si>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</si>
  <si>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</si>
  <si>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</si>
  <si>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</si>
  <si>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</si>
  <si>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</si>
  <si>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</si>
  <si>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</si>
  <si>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</si>
  <si>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</si>
  <si>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</si>
  <si>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</si>
  <si>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</si>
  <si>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</si>
  <si>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</si>
  <si>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</si>
  <si>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</si>
  <si>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</si>
  <si>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</si>
  <si>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</si>
  <si>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</si>
  <si>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</si>
  <si>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</si>
  <si>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</si>
  <si>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</si>
  <si>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</si>
  <si>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</si>
  <si>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</si>
  <si>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</si>
  <si>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</si>
  <si>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</si>
  <si>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</si>
  <si>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</si>
  <si>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</si>
  <si>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</si>
  <si>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</si>
  <si>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</si>
  <si>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</si>
  <si>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</si>
  <si>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</si>
  <si>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</si>
  <si>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</si>
  <si>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</si>
  <si>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</si>
  <si>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</si>
  <si>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</si>
  <si>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</si>
  <si>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</si>
  <si>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</si>
  <si>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</si>
  <si>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</si>
  <si>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</si>
  <si>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</si>
  <si>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</si>
  <si>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</si>
  <si>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</si>
  <si>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</si>
  <si>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</si>
  <si>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</si>
  <si>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</si>
  <si>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</si>
  <si>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</si>
  <si>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</si>
  <si>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</si>
  <si>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</si>
  <si>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</si>
  <si>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</si>
  <si>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</si>
  <si>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</si>
  <si>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</si>
  <si>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</si>
  <si>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</si>
  <si>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</si>
  <si>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</si>
  <si>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</si>
  <si>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</si>
  <si>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</si>
  <si>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</si>
  <si>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</si>
  <si>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</si>
  <si>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</si>
  <si>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</si>
  <si>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</si>
  <si>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</si>
  <si>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</si>
  <si>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</si>
  <si>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</si>
  <si>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</si>
  <si>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</si>
  <si>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</si>
  <si>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</si>
  <si>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</si>
  <si>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</si>
  <si>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</si>
  <si>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</si>
  <si>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</si>
  <si>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</si>
  <si>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</si>
  <si>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</si>
  <si>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</si>
  <si>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</si>
  <si>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</si>
  <si>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</si>
  <si>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</si>
  <si>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</si>
  <si>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</si>
  <si>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</si>
  <si>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</si>
  <si>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</si>
  <si>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</si>
  <si>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</si>
  <si>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</si>
  <si>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</si>
  <si>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</si>
  <si>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</si>
  <si>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</si>
  <si>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</si>
  <si>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</si>
  <si>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</si>
  <si>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</si>
  <si>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</si>
  <si>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</si>
  <si>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</si>
  <si>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</si>
  <si>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</si>
  <si>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</si>
  <si>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</si>
  <si>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</si>
  <si>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</si>
  <si>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</si>
  <si>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</si>
  <si>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</si>
  <si>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</si>
  <si>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</si>
  <si>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</si>
  <si>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</si>
  <si>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</si>
  <si>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</si>
  <si>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</si>
  <si>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</si>
  <si>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</si>
  <si>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</si>
  <si>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</si>
  <si>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</si>
  <si>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</si>
  <si>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</si>
  <si>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</si>
  <si>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</si>
  <si>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</si>
  <si>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</si>
  <si>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</si>
  <si>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</si>
  <si>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</si>
  <si>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</si>
  <si>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</si>
  <si>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</si>
  <si>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</si>
  <si>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</si>
  <si>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</si>
  <si>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</si>
  <si>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</si>
  <si>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</si>
  <si>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</si>
  <si>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</si>
  <si>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</si>
  <si>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</si>
  <si>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</si>
  <si>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</si>
  <si>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</si>
  <si>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</si>
  <si>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</si>
  <si>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</si>
  <si>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</si>
  <si>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</si>
  <si>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</si>
  <si>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</si>
  <si>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</si>
  <si>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</si>
  <si>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</si>
  <si>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</si>
  <si>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</si>
  <si>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</si>
  <si>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</si>
  <si>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</si>
  <si>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</si>
  <si>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</si>
  <si>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</si>
  <si>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</si>
  <si>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</si>
  <si>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</si>
  <si>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</si>
  <si>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</si>
  <si>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</si>
  <si>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</si>
  <si>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</si>
  <si>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</si>
  <si>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</si>
  <si>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</si>
  <si>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</si>
  <si>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</si>
  <si>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</si>
  <si>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</si>
  <si>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</si>
  <si>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</si>
  <si>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</si>
  <si>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</si>
  <si>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</si>
  <si>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</si>
  <si>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</si>
  <si>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</si>
  <si>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</si>
  <si>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</si>
  <si>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</si>
  <si>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</si>
  <si>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</si>
  <si>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</si>
  <si>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</si>
  <si>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</si>
  <si>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</si>
  <si>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</si>
  <si>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</si>
  <si>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</si>
  <si>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</si>
  <si>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</si>
  <si>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</si>
  <si>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</si>
  <si>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</si>
  <si>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</si>
  <si>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</si>
  <si>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</si>
  <si>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</si>
  <si>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</si>
  <si>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</si>
  <si>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</si>
  <si>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</si>
  <si>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</si>
  <si>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</si>
  <si>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</si>
  <si>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</si>
  <si>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</si>
  <si>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</si>
  <si>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</si>
  <si>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</si>
  <si>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</si>
  <si>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</si>
  <si>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</si>
  <si>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</si>
  <si>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</si>
  <si>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</si>
  <si>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</si>
  <si>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</si>
  <si>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</si>
  <si>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</si>
  <si>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</si>
  <si>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</si>
  <si>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</si>
  <si>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</si>
  <si>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</si>
  <si>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</si>
  <si>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</si>
  <si>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</si>
  <si>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</si>
  <si>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</si>
  <si>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</si>
  <si>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</si>
  <si>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</si>
  <si>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</si>
  <si>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</si>
  <si>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</si>
  <si>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</si>
  <si>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</si>
  <si>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</si>
  <si>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</si>
  <si>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</si>
  <si>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</si>
  <si>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</si>
  <si>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</si>
  <si>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</si>
  <si>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</si>
  <si>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</si>
  <si>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</si>
  <si>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</si>
  <si>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</si>
  <si>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</si>
  <si>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</si>
  <si>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</si>
  <si>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</si>
  <si>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</si>
  <si>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</si>
  <si>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</si>
  <si>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</si>
  <si>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</si>
  <si>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</si>
  <si>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</si>
  <si>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</si>
  <si>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</si>
  <si>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</si>
  <si>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</si>
  <si>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</si>
  <si>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</si>
  <si>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</si>
  <si>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</si>
  <si>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</si>
  <si>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</si>
  <si>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</si>
  <si>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</si>
  <si>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</si>
  <si>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</si>
  <si>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</si>
  <si>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</si>
  <si>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</si>
  <si>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</si>
  <si>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</si>
  <si>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</si>
  <si>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</si>
  <si>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</si>
  <si>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</si>
  <si>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</si>
  <si>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</si>
  <si>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</si>
  <si>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</si>
  <si>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</si>
  <si>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</si>
  <si>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</si>
  <si>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</si>
  <si>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</si>
  <si>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</si>
  <si>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</si>
  <si>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</si>
  <si>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</si>
  <si>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</si>
  <si>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</si>
  <si>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</si>
  <si>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</si>
  <si>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</si>
  <si>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</si>
  <si>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</si>
  <si>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</si>
  <si>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</si>
  <si>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</si>
  <si>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</si>
  <si>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</si>
  <si>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</si>
  <si>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</si>
  <si>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</si>
  <si>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</si>
  <si>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</si>
  <si>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</si>
  <si>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</si>
  <si>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</si>
  <si>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</si>
  <si>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</si>
  <si>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</si>
  <si>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</si>
  <si>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</si>
  <si>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</si>
  <si>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</si>
  <si>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</si>
  <si>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</si>
  <si>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</si>
  <si>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</si>
  <si>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</si>
  <si>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</si>
  <si>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</si>
  <si>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</si>
  <si>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</si>
  <si>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</si>
  <si>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</si>
  <si>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</si>
  <si>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</si>
  <si>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</si>
  <si>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</si>
  <si>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</si>
  <si>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</si>
  <si>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</si>
  <si>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</si>
  <si>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</si>
  <si>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</si>
  <si>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</si>
  <si>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</si>
  <si>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</si>
  <si>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</si>
  <si>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</si>
  <si>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</si>
  <si>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</si>
  <si>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</si>
  <si>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</si>
  <si>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</si>
  <si>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</si>
  <si>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</si>
  <si>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</si>
  <si>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</si>
  <si>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</si>
  <si>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</si>
  <si>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</si>
  <si>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</si>
  <si>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</si>
  <si>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</si>
  <si>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</si>
  <si>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</si>
  <si>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</si>
  <si>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</si>
  <si>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</si>
  <si>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</si>
  <si>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</si>
  <si>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</si>
  <si>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</si>
  <si>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</si>
  <si>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</si>
  <si>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</si>
  <si>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</si>
  <si>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</si>
  <si>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</si>
  <si>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</si>
  <si>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</si>
  <si>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</si>
  <si>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</si>
  <si>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</si>
  <si>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</si>
  <si>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</si>
  <si>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</si>
  <si>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</si>
  <si>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</si>
  <si>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</si>
  <si>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</si>
  <si>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</si>
  <si>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</si>
  <si>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</si>
  <si>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</si>
  <si>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</si>
  <si>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</si>
  <si>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</si>
  <si>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</si>
  <si>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</si>
  <si>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</si>
  <si>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</si>
  <si>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</si>
  <si>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</si>
  <si>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</si>
  <si>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</si>
  <si>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</si>
  <si>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</si>
  <si>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</si>
  <si>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</si>
  <si>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</si>
  <si>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</si>
  <si>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</si>
  <si>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</si>
  <si>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</si>
  <si>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</si>
  <si>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</si>
  <si>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</si>
  <si>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</si>
  <si>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</si>
  <si>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</si>
  <si>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</si>
  <si>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</si>
  <si>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</si>
  <si>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</si>
  <si>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</si>
  <si>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</si>
  <si>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</si>
  <si>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</si>
  <si>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</si>
  <si>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</si>
  <si>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</si>
  <si>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</si>
  <si>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</si>
  <si>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</si>
  <si>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</si>
  <si>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</si>
  <si>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</si>
  <si>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</si>
  <si>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</si>
  <si>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</si>
  <si>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</si>
  <si>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</si>
  <si>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</si>
  <si>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</si>
  <si>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</si>
  <si>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</si>
  <si>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</si>
  <si>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</si>
  <si>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</si>
  <si>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</si>
  <si>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</si>
  <si>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</si>
  <si>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</si>
  <si>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</si>
  <si>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</si>
  <si>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</si>
  <si>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</si>
  <si>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</si>
  <si>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</si>
  <si>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</si>
  <si>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</si>
  <si>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</si>
  <si>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</si>
  <si>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</si>
  <si>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</si>
  <si>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</si>
  <si>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</si>
  <si>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</si>
  <si>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</si>
  <si>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</si>
  <si>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</si>
  <si>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</si>
  <si>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</si>
  <si>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</si>
  <si>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</si>
  <si>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</si>
  <si>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</si>
  <si>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</si>
  <si>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</si>
  <si>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</si>
  <si>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</si>
  <si>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</si>
  <si>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</si>
  <si>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</si>
  <si>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</si>
  <si>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</si>
  <si>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</si>
  <si>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</si>
  <si>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</si>
  <si>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</si>
  <si>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</si>
  <si>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</si>
  <si>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</si>
  <si>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</si>
  <si>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</si>
  <si>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</si>
  <si>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</si>
  <si>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</si>
  <si>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</si>
  <si>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</si>
  <si>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</si>
  <si>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</si>
  <si>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</si>
  <si>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</si>
  <si>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</si>
  <si>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</si>
  <si>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</si>
  <si>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</si>
  <si>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</si>
  <si>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</si>
  <si>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</si>
  <si>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</si>
  <si>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</si>
  <si>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</si>
  <si>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</si>
  <si>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</si>
  <si>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</si>
  <si>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</si>
  <si>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</si>
  <si>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</si>
  <si>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</si>
  <si>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</si>
  <si>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</si>
  <si>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</si>
  <si>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</si>
  <si>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</si>
  <si>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</si>
  <si>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</si>
  <si>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</si>
  <si>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</si>
  <si>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</si>
  <si>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</si>
  <si>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</si>
  <si>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</si>
  <si>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</si>
  <si>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</si>
  <si>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</si>
  <si>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</si>
  <si>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</si>
  <si>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</si>
  <si>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</si>
  <si>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</si>
  <si>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</si>
  <si>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</si>
  <si>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</si>
  <si>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</si>
  <si>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</si>
  <si>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</si>
  <si>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</si>
  <si>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</si>
  <si>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</si>
  <si>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</si>
  <si>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</si>
  <si>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</si>
  <si>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</si>
  <si>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</si>
  <si>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</si>
  <si>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</si>
  <si>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</si>
  <si>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</si>
  <si>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</si>
  <si>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</si>
  <si>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</si>
  <si>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</si>
  <si>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</si>
  <si>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</si>
  <si>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</si>
  <si>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</si>
  <si>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</si>
  <si>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</si>
  <si>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</si>
  <si>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</si>
  <si>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</si>
  <si>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</si>
  <si>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</si>
  <si>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</si>
  <si>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</si>
  <si>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</si>
  <si>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</si>
  <si>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</si>
  <si>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</si>
  <si>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</si>
  <si>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</si>
  <si>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</si>
  <si>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</si>
  <si>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</si>
  <si>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</si>
  <si>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</si>
  <si>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</si>
  <si>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</si>
  <si>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</si>
  <si>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</si>
  <si>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</si>
  <si>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</si>
  <si>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</si>
  <si>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</si>
  <si>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</si>
  <si>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</si>
  <si>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</si>
  <si>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</si>
  <si>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</si>
  <si>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</si>
  <si>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</si>
  <si>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</si>
  <si>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</si>
  <si>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</si>
  <si>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</si>
  <si>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</si>
  <si>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</si>
  <si>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</si>
  <si>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</si>
  <si>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</si>
  <si>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</si>
  <si>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</si>
  <si>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</si>
  <si>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</si>
  <si>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</si>
  <si>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</si>
  <si>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</si>
  <si>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</si>
  <si>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</si>
  <si>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</si>
  <si>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</si>
  <si>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</si>
  <si>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</si>
  <si>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</si>
  <si>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</si>
  <si>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</si>
  <si>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</si>
  <si>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</si>
  <si>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</si>
  <si>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</si>
  <si>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</si>
  <si>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</si>
  <si>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</si>
  <si>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</si>
  <si>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</si>
  <si>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</si>
  <si>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</si>
  <si>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</si>
  <si>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</si>
  <si>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</si>
  <si>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</si>
  <si>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</si>
  <si>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</si>
  <si>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</si>
  <si>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</si>
  <si>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</si>
  <si>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</si>
  <si>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</si>
  <si>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</si>
  <si>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</si>
  <si>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</si>
  <si>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</si>
  <si>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</si>
  <si>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</si>
  <si>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</si>
  <si>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</si>
  <si>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</si>
  <si>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</si>
  <si>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</si>
  <si>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</si>
  <si>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</si>
  <si>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</si>
  <si>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</si>
  <si>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</si>
  <si>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</si>
  <si>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</si>
  <si>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</si>
  <si>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</si>
  <si>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</si>
  <si>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</si>
  <si>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</si>
  <si>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</si>
  <si>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</si>
  <si>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</si>
  <si>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</si>
  <si>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</si>
  <si>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</si>
  <si>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</si>
  <si>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</si>
  <si>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</si>
  <si>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</si>
  <si>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</si>
  <si>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</si>
  <si>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</si>
  <si>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</si>
  <si>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</si>
  <si>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</si>
  <si>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</si>
  <si>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</si>
  <si>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</si>
  <si>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</si>
  <si>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</si>
  <si>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</si>
  <si>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</si>
  <si>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</si>
  <si>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</si>
  <si>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</si>
  <si>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</si>
  <si>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</si>
  <si>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</si>
  <si>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</si>
  <si>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</si>
  <si>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</si>
  <si>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</si>
  <si>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</si>
  <si>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</si>
  <si>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</si>
  <si>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</si>
  <si>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</si>
  <si>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</si>
  <si>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</si>
  <si>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</si>
  <si>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</si>
  <si>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</si>
  <si>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</si>
  <si>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</si>
  <si>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</si>
  <si>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</si>
  <si>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</si>
  <si>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</si>
  <si>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</si>
  <si>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</si>
  <si>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</si>
  <si>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</si>
  <si>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</si>
  <si>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</si>
  <si>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</si>
  <si>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</si>
  <si>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</si>
  <si>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</si>
  <si>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</si>
  <si>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</si>
  <si>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</si>
  <si>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</si>
  <si>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</si>
  <si>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</si>
  <si>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</si>
  <si>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</si>
  <si>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</si>
  <si>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</si>
  <si>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</si>
  <si>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</si>
  <si>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</si>
  <si>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</si>
  <si>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</si>
  <si>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</si>
  <si>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</si>
  <si>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</si>
  <si>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</si>
  <si>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</si>
  <si>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</si>
  <si>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</si>
  <si>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</si>
  <si>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</si>
  <si>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</si>
  <si>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</si>
  <si>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</si>
  <si>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</si>
  <si>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</si>
  <si>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</si>
  <si>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</si>
  <si>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</si>
  <si>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</si>
  <si>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</si>
  <si>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</si>
  <si>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</si>
  <si>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</si>
  <si>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</si>
  <si>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</si>
  <si>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</si>
  <si>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</si>
  <si>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</si>
  <si>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</si>
  <si>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</si>
  <si>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</si>
  <si>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</si>
  <si>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</si>
  <si>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</si>
  <si>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</si>
  <si>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</si>
  <si>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</si>
  <si>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</si>
  <si>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</si>
  <si>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</si>
  <si>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</si>
  <si>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</si>
  <si>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</si>
  <si>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</si>
  <si>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</si>
  <si>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</si>
  <si>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</si>
  <si>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</si>
  <si>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</si>
  <si>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</si>
  <si>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</si>
  <si>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</si>
  <si>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</si>
  <si>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</si>
  <si>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</si>
  <si>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</si>
  <si>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</si>
  <si>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</si>
  <si>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</si>
  <si>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</si>
  <si>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</si>
  <si>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</si>
  <si>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</si>
  <si>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</si>
  <si>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</si>
  <si>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</si>
  <si>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</si>
  <si>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</si>
  <si>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</si>
  <si>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</si>
  <si>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</si>
  <si>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</si>
  <si>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</si>
  <si>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</si>
  <si>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</si>
  <si>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</si>
  <si>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</si>
  <si>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</si>
  <si>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</si>
  <si>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</si>
  <si>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</si>
  <si>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</si>
  <si>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</si>
  <si>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</si>
  <si>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</si>
  <si>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</si>
  <si>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</si>
  <si>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</si>
  <si>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</si>
  <si>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</si>
  <si>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</si>
  <si>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</si>
  <si>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</si>
  <si>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</si>
  <si>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</si>
  <si>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</si>
  <si>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</si>
  <si>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</si>
  <si>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</si>
  <si>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</si>
  <si>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</si>
  <si>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</si>
  <si>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</si>
  <si>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</si>
  <si>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</si>
  <si>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</si>
  <si>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</si>
  <si>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</si>
  <si>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</si>
  <si>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</si>
  <si>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</si>
  <si>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</si>
  <si>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</si>
  <si>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</si>
  <si>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</si>
  <si>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</si>
  <si>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</si>
  <si>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</si>
  <si>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</si>
  <si>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</si>
  <si>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</si>
  <si>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</si>
  <si>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</si>
  <si>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</si>
  <si>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</si>
  <si>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</si>
  <si>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</si>
  <si>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</si>
  <si>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</si>
  <si>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</si>
  <si>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</si>
  <si>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</si>
  <si>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</si>
  <si>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</si>
  <si>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</si>
  <si>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</si>
  <si>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</si>
  <si>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</si>
  <si>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</si>
  <si>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</si>
  <si>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</si>
  <si>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</si>
  <si>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</si>
  <si>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</si>
  <si>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</si>
  <si>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</si>
  <si>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</si>
  <si>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</si>
  <si>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</si>
  <si>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</si>
  <si>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</si>
  <si>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</si>
  <si>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</si>
  <si>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</si>
  <si>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</si>
  <si>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</si>
  <si>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</si>
  <si>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</si>
  <si>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</si>
  <si>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</si>
  <si>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</si>
  <si>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</si>
  <si>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</si>
  <si>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</si>
  <si>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</si>
  <si>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</si>
  <si>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</si>
  <si>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</si>
  <si>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</si>
  <si>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</si>
  <si>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</si>
  <si>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</si>
  <si>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</si>
  <si>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</si>
  <si>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</si>
  <si>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</si>
  <si>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</si>
  <si>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</si>
  <si>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</si>
  <si>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</si>
  <si>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</si>
  <si>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</si>
  <si>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</si>
  <si>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</si>
  <si>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</si>
  <si>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</si>
  <si>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</si>
  <si>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</si>
  <si>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</si>
  <si>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</si>
  <si>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</si>
  <si>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</si>
  <si>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</si>
  <si>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</si>
  <si>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</si>
  <si>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</si>
  <si>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</si>
  <si>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</si>
  <si>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</si>
  <si>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</si>
  <si>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</si>
  <si>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</si>
  <si>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</si>
  <si>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</si>
  <si>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</si>
  <si>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</si>
  <si>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</si>
  <si>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</si>
  <si>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</si>
  <si>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</si>
  <si>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</si>
  <si>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</si>
  <si>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</si>
  <si>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</si>
  <si>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</si>
  <si>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</si>
  <si>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</si>
  <si>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</si>
  <si>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</si>
  <si>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</si>
  <si>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</si>
  <si>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</si>
  <si>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</si>
  <si>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</si>
  <si>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</si>
  <si>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</si>
  <si>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</si>
  <si>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</si>
  <si>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</si>
  <si>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</si>
  <si>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</si>
  <si>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</si>
  <si>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</si>
  <si>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</si>
  <si>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</si>
  <si>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</si>
  <si>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</si>
  <si>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</si>
  <si>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</si>
  <si>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</si>
  <si>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</si>
  <si>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</si>
  <si>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</si>
  <si>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</si>
  <si>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</si>
  <si>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</si>
  <si>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</si>
  <si>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</si>
  <si>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</si>
  <si>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</si>
  <si>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</si>
  <si>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</si>
  <si>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</si>
  <si>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</si>
  <si>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</si>
  <si>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</si>
  <si>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</si>
  <si>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</si>
  <si>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</si>
  <si>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</si>
  <si>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</si>
  <si>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</si>
  <si>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</si>
  <si>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</si>
  <si>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</si>
  <si>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</si>
  <si>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</si>
  <si>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</si>
  <si>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</si>
  <si>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</si>
  <si>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</si>
  <si>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</si>
  <si>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</si>
  <si>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</si>
  <si>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</si>
  <si>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</si>
  <si>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</si>
  <si>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</si>
  <si>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</si>
  <si>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</si>
  <si>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</si>
  <si>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</si>
  <si>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</si>
  <si>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</si>
  <si>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</si>
  <si>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</si>
  <si>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</si>
  <si>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</si>
  <si>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</si>
  <si>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</si>
  <si>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</si>
  <si>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</si>
  <si>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</si>
  <si>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</si>
  <si>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</si>
  <si>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</si>
  <si>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</si>
  <si>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</si>
  <si>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</si>
  <si>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</si>
  <si>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</si>
  <si>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</si>
  <si>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</si>
  <si>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</si>
  <si>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</si>
  <si>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</si>
  <si>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</si>
  <si>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</si>
  <si>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</si>
  <si>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</si>
  <si>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</si>
  <si>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</si>
  <si>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</si>
  <si>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</si>
  <si>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</si>
  <si>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</si>
  <si>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</si>
  <si>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</si>
  <si>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</si>
  <si>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</si>
  <si>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</si>
  <si>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</si>
  <si>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</si>
  <si>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</si>
  <si>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</si>
  <si>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</si>
  <si>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</si>
  <si>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</si>
  <si>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</si>
  <si>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</si>
  <si>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</si>
  <si>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</si>
  <si>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</si>
  <si>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</si>
  <si>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</si>
  <si>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</si>
  <si>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</si>
  <si>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</si>
  <si>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</si>
  <si>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</si>
  <si>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</si>
  <si>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</si>
  <si>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</si>
  <si>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</si>
  <si>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</si>
  <si>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</si>
  <si>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</si>
  <si>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</si>
  <si>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</si>
  <si>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</si>
  <si>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</si>
  <si>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</si>
  <si>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</si>
  <si>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</si>
  <si>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</si>
  <si>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</si>
  <si>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</si>
  <si>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</si>
  <si>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</si>
  <si>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</si>
  <si>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</si>
  <si>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</si>
  <si>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</si>
  <si>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</si>
  <si>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</si>
  <si>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</si>
  <si>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</si>
  <si>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</si>
  <si>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</si>
  <si>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</si>
  <si>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</si>
  <si>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</si>
  <si>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</si>
  <si>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</si>
  <si>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</si>
  <si>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</si>
  <si>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</si>
  <si>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</si>
  <si>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</si>
  <si>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</si>
  <si>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</si>
  <si>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</si>
  <si>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</si>
  <si>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</si>
  <si>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</si>
  <si>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</si>
  <si>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</si>
  <si>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</si>
  <si>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</si>
  <si>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</si>
  <si>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</si>
  <si>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</si>
  <si>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</si>
  <si>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</si>
  <si>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</si>
  <si>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</si>
  <si>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</si>
  <si>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</si>
  <si>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</si>
  <si>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</si>
  <si>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</si>
  <si>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</si>
  <si>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</si>
  <si>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</si>
  <si>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</si>
  <si>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</si>
  <si>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</si>
  <si>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</si>
  <si>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</si>
  <si>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</si>
  <si>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</si>
  <si>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</si>
  <si>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</si>
  <si>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</si>
  <si>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</si>
  <si>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</si>
  <si>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</si>
  <si>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</si>
  <si>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</si>
  <si>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</si>
  <si>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</si>
  <si>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</si>
  <si>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</si>
  <si>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</si>
  <si>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</si>
  <si>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</si>
  <si>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</si>
  <si>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</si>
  <si>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</si>
  <si>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</si>
  <si>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</si>
  <si>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</si>
  <si>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</si>
  <si>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</si>
  <si>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</si>
  <si>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</si>
  <si>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</si>
  <si>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</si>
  <si>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</si>
  <si>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</si>
  <si>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</si>
  <si>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</si>
  <si>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</si>
  <si>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</si>
  <si>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</si>
  <si>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</si>
  <si>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</si>
  <si>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</si>
  <si>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</si>
  <si>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</si>
  <si>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</si>
  <si>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</si>
  <si>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</si>
  <si>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</si>
  <si>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</si>
  <si>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</si>
  <si>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</si>
  <si>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</si>
  <si>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</si>
  <si>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</si>
  <si>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</si>
  <si>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</si>
  <si>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</si>
  <si>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</si>
  <si>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</si>
  <si>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</si>
  <si>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</si>
  <si>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</si>
  <si>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</si>
  <si>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</si>
  <si>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</si>
  <si>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</si>
  <si>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</si>
  <si>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</si>
  <si>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</si>
  <si>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</si>
  <si>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</si>
  <si>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</si>
  <si>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</si>
  <si>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</si>
  <si>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</si>
  <si>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</si>
  <si>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</si>
  <si>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</si>
  <si>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</si>
  <si>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</si>
  <si>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</si>
  <si>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</si>
  <si>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</si>
  <si>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</si>
  <si>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</si>
  <si>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</si>
  <si>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</si>
  <si>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</si>
  <si>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</si>
  <si>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</si>
  <si>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</si>
  <si>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</si>
  <si>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</si>
  <si>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</si>
  <si>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</si>
  <si>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</si>
  <si>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</si>
  <si>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</si>
  <si>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</si>
  <si>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</si>
  <si>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</si>
  <si>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</si>
  <si>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</si>
  <si>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</si>
  <si>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</si>
  <si>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</si>
  <si>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</si>
  <si>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</si>
  <si>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</si>
  <si>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</si>
  <si>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</si>
  <si>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</si>
  <si>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</si>
  <si>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</si>
  <si>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</si>
  <si>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</si>
  <si>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</si>
  <si>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</si>
  <si>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</si>
  <si>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</si>
  <si>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</si>
  <si>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</si>
  <si>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</si>
  <si>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</si>
  <si>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</si>
  <si>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</si>
  <si>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</si>
  <si>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</si>
  <si>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</si>
  <si>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</si>
  <si>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</si>
  <si>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</si>
  <si>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</si>
  <si>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</si>
  <si>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</si>
  <si>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</si>
  <si>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</si>
  <si>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</si>
  <si>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</si>
  <si>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</si>
  <si>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</si>
  <si>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</si>
  <si>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</si>
  <si>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</si>
  <si>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</si>
  <si>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</si>
  <si>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</si>
  <si>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</si>
  <si>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</si>
  <si>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</si>
  <si>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</si>
  <si>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</si>
  <si>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</si>
  <si>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</si>
  <si>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</si>
  <si>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</si>
  <si>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</si>
  <si>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</si>
  <si>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</si>
  <si>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</si>
  <si>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</si>
  <si>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</si>
  <si>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</si>
  <si>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</si>
  <si>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</si>
  <si>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</si>
  <si>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</si>
  <si>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</si>
  <si>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</si>
  <si>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</si>
  <si>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</si>
  <si>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</si>
  <si>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</si>
  <si>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</si>
  <si>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</si>
  <si>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</si>
  <si>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</si>
  <si>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</si>
  <si>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</si>
  <si>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</si>
  <si>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</si>
  <si>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</si>
  <si>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</si>
  <si>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</si>
  <si>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</si>
  <si>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</si>
  <si>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</si>
  <si>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</si>
  <si>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</si>
  <si>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</si>
  <si>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</si>
  <si>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</si>
  <si>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</si>
  <si>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</si>
  <si>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</si>
  <si>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</si>
  <si>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</si>
  <si>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</si>
  <si>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</si>
  <si>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</si>
  <si>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</si>
  <si>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</si>
  <si>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</si>
  <si>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</si>
  <si>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</si>
  <si>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</si>
  <si>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</si>
  <si>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</si>
  <si>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</si>
  <si>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</si>
  <si>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</si>
  <si>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</si>
  <si>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</si>
  <si>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</si>
  <si>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</si>
  <si>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</si>
  <si>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</si>
  <si>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</si>
  <si>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</si>
  <si>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</si>
  <si>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</si>
  <si>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</si>
  <si>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</si>
  <si>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</si>
  <si>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</si>
  <si>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</si>
  <si>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</si>
  <si>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</si>
  <si>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</si>
  <si>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</si>
  <si>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</si>
  <si>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</si>
  <si>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</si>
  <si>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</si>
  <si>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</si>
  <si>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</si>
  <si>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</si>
  <si>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</si>
  <si>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</si>
  <si>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</si>
  <si>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</si>
  <si>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</si>
  <si>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</si>
  <si>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</si>
  <si>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</si>
  <si>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</si>
  <si>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</si>
  <si>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</si>
  <si>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</si>
  <si>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</si>
  <si>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</si>
  <si>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</si>
  <si>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</si>
  <si>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</si>
  <si>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</si>
  <si>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</si>
  <si>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</si>
  <si>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</si>
  <si>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</si>
  <si>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</si>
  <si>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</si>
  <si>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</si>
  <si>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</si>
  <si>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</si>
  <si>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</si>
  <si>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</si>
  <si>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</si>
  <si>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</si>
  <si>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</si>
  <si>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</si>
  <si>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</si>
  <si>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</si>
  <si>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</si>
  <si>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</si>
  <si>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</si>
  <si>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</si>
  <si>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</si>
  <si>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</si>
  <si>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</si>
  <si>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</si>
  <si>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</si>
  <si>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</si>
  <si>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</si>
  <si>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</si>
  <si>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</si>
  <si>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</si>
  <si>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</si>
  <si>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</si>
  <si>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</si>
  <si>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</si>
  <si>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</si>
  <si>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</si>
  <si>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</si>
  <si>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</si>
  <si>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</si>
  <si>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</si>
  <si>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</si>
  <si>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</si>
  <si>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</si>
  <si>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</si>
  <si>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</si>
  <si>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</si>
  <si>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</si>
  <si>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</si>
  <si>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</si>
  <si>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</si>
  <si>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</si>
  <si>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</si>
  <si>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</si>
  <si>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</si>
  <si>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</si>
  <si>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</si>
  <si>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</si>
  <si>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</si>
  <si>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</si>
  <si>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</si>
  <si>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</si>
  <si>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</si>
  <si>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</si>
  <si>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</si>
  <si>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</si>
  <si>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</si>
  <si>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</si>
  <si>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</si>
  <si>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</si>
  <si>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</si>
  <si>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</si>
  <si>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</si>
  <si>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</si>
  <si>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</si>
  <si>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</si>
  <si>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</si>
  <si>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</si>
  <si>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</si>
  <si>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</si>
  <si>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</si>
  <si>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</si>
  <si>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</si>
  <si>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</si>
  <si>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</si>
  <si>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</si>
  <si>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</si>
  <si>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</si>
  <si>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</si>
  <si>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</si>
  <si>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</si>
  <si>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</si>
  <si>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</si>
  <si>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</si>
  <si>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</si>
  <si>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</si>
  <si>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</si>
  <si>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</si>
  <si>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</si>
  <si>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</si>
  <si>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</si>
  <si>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</si>
  <si>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</si>
  <si>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</si>
  <si>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</si>
  <si>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</si>
  <si>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</si>
  <si>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</si>
  <si>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</si>
  <si>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</si>
  <si>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</si>
  <si>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</si>
  <si>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</si>
  <si>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</si>
  <si>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</si>
  <si>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</si>
  <si>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</si>
  <si>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</si>
  <si>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</si>
  <si>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</si>
  <si>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</si>
  <si>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</si>
  <si>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</si>
  <si>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</si>
  <si>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</si>
  <si>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</si>
  <si>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</si>
  <si>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</si>
  <si>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</si>
  <si>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</si>
  <si>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</si>
  <si>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</si>
  <si>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</si>
  <si>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</si>
  <si>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</si>
  <si>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</si>
  <si>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</si>
  <si>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</si>
  <si>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</si>
  <si>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</si>
  <si>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</si>
  <si>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</si>
  <si>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</si>
  <si>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</si>
  <si>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</si>
  <si>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</si>
  <si>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</si>
  <si>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</si>
  <si>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</si>
  <si>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</si>
  <si>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</si>
  <si>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</si>
  <si>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</si>
  <si>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</si>
  <si>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</si>
  <si>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</si>
  <si>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</si>
  <si>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</si>
  <si>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</si>
  <si>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</si>
  <si>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</si>
  <si>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</si>
  <si>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</si>
  <si>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</si>
  <si>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</si>
  <si>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</si>
  <si>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</si>
  <si>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</si>
  <si>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</si>
  <si>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</si>
  <si>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</si>
  <si>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</si>
  <si>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</si>
  <si>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</si>
  <si>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</si>
  <si>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</si>
  <si>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</si>
  <si>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</si>
  <si>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</si>
  <si>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</si>
  <si>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</si>
  <si>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</si>
  <si>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</si>
  <si>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</si>
  <si>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</si>
  <si>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</si>
  <si>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</si>
  <si>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</si>
  <si>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</si>
  <si>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</si>
  <si>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</si>
  <si>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</si>
  <si>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</si>
  <si>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</si>
  <si>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</si>
  <si>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</si>
  <si>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</si>
  <si>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</si>
  <si>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</si>
  <si>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</si>
  <si>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</si>
  <si>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</si>
  <si>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</si>
  <si>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</si>
  <si>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</si>
  <si>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</si>
  <si>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</si>
  <si>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</si>
  <si>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</si>
  <si>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</si>
  <si>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</si>
  <si>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</si>
  <si>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</si>
  <si>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</si>
  <si>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</si>
  <si>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</si>
  <si>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</si>
  <si>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</si>
  <si>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</si>
  <si>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</si>
  <si>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</si>
  <si>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</si>
  <si>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</si>
  <si>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</si>
  <si>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</si>
  <si>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</si>
  <si>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</si>
  <si>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</si>
  <si>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</si>
  <si>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</si>
  <si>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</si>
  <si>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</si>
  <si>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</si>
  <si>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</si>
  <si>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</si>
  <si>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</si>
  <si>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</si>
  <si>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</si>
  <si>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</si>
  <si>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</si>
  <si>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</si>
  <si>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</si>
  <si>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</si>
  <si>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</si>
  <si>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</si>
  <si>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</si>
  <si>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</si>
  <si>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</si>
  <si>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</si>
  <si>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</si>
  <si>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</si>
  <si>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</si>
  <si>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</si>
  <si>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</si>
  <si>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</si>
  <si>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</si>
  <si>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</si>
  <si>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</si>
  <si>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</si>
  <si>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</si>
  <si>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</si>
  <si>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</si>
  <si>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</si>
  <si>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</si>
  <si>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</si>
  <si>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</si>
  <si>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</si>
  <si>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</si>
  <si>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</si>
  <si>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</si>
  <si>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</si>
  <si>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</si>
  <si>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</si>
  <si>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</si>
  <si>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</si>
  <si>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</si>
  <si>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</si>
  <si>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</si>
  <si>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</si>
  <si>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</si>
  <si>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</si>
  <si>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</si>
  <si>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</si>
  <si>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</si>
  <si>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</si>
  <si>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</si>
  <si>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</si>
  <si>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</si>
  <si>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</si>
  <si>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</si>
  <si>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</si>
  <si>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</si>
  <si>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</si>
  <si>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</si>
  <si>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</si>
  <si>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</si>
  <si>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</si>
  <si>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</si>
  <si>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</si>
  <si>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</si>
  <si>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</si>
  <si>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</si>
  <si>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</si>
  <si>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</si>
  <si>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</si>
  <si>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</si>
  <si>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</si>
  <si>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</si>
  <si>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</si>
  <si>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</si>
  <si>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</si>
  <si>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</si>
  <si>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</si>
  <si>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</si>
  <si>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</si>
  <si>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</si>
  <si>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</si>
  <si>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</si>
  <si>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</si>
  <si>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</si>
  <si>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</si>
  <si>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</si>
  <si>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</si>
  <si>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</si>
  <si>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</si>
  <si>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</si>
  <si>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</si>
  <si>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</si>
  <si>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</si>
  <si>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</si>
  <si>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</si>
  <si>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</si>
  <si>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</si>
  <si>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</si>
  <si>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</si>
  <si>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</si>
  <si>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</si>
  <si>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</si>
  <si>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</si>
  <si>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</si>
  <si>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</si>
  <si>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</si>
  <si>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</si>
  <si>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</si>
  <si>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</si>
  <si>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</si>
  <si>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</si>
  <si>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</si>
  <si>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</si>
  <si>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</si>
  <si>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</si>
  <si>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</si>
  <si>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</si>
  <si>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</si>
  <si>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</si>
  <si>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</si>
  <si>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</si>
  <si>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</si>
  <si>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</si>
  <si>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</si>
  <si>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</si>
  <si>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</si>
  <si>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</si>
  <si>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</si>
  <si>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</si>
  <si>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</si>
  <si>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</si>
  <si>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</si>
  <si>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</si>
  <si>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</si>
  <si>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</si>
  <si>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</si>
  <si>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</si>
  <si>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</si>
  <si>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</si>
  <si>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</si>
  <si>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</si>
  <si>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</si>
  <si>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</si>
  <si>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</si>
  <si>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</si>
  <si>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</si>
  <si>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</si>
  <si>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</si>
  <si>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</si>
  <si>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</si>
  <si>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</si>
  <si>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</si>
  <si>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</si>
  <si>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</si>
  <si>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</si>
  <si>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</si>
  <si>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</si>
  <si>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</si>
  <si>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</si>
  <si>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</si>
  <si>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</si>
  <si>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</si>
  <si>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</si>
  <si>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</si>
  <si>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</si>
  <si>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</si>
  <si>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</si>
  <si>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</si>
  <si>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</si>
  <si>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</si>
  <si>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</si>
  <si>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</si>
  <si>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</si>
  <si>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</si>
  <si>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</si>
  <si>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</si>
  <si>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</si>
  <si>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</si>
  <si>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</si>
  <si>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</si>
  <si>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</si>
  <si>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</si>
  <si>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</si>
  <si>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</si>
  <si>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</si>
  <si>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</si>
  <si>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</si>
  <si>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</si>
  <si>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</si>
  <si>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</si>
  <si>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</si>
  <si>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</si>
  <si>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</si>
  <si>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</si>
  <si>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</si>
  <si>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</si>
  <si>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</si>
  <si>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</si>
  <si>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</si>
  <si>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</si>
  <si>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</si>
  <si>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</si>
  <si>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</si>
  <si>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</si>
  <si>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</si>
  <si>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</si>
  <si>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</si>
  <si>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</si>
  <si>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</si>
  <si>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</si>
  <si>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</si>
  <si>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</si>
  <si>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</si>
  <si>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</si>
  <si>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</si>
  <si>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</si>
  <si>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</si>
  <si>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</si>
  <si>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</si>
  <si>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</si>
  <si>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</si>
  <si>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</si>
  <si>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</si>
  <si>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</si>
  <si>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</si>
  <si>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</si>
  <si>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</si>
  <si>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</si>
  <si>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</si>
  <si>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</si>
  <si>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</si>
  <si>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</si>
  <si>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</si>
  <si>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</si>
  <si>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</si>
  <si>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</si>
  <si>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</si>
  <si>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</si>
  <si>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</si>
  <si>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</si>
  <si>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</si>
  <si>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</si>
  <si>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</si>
  <si>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</si>
  <si>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</si>
  <si>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</si>
  <si>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</si>
  <si>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</si>
  <si>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</si>
  <si>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</si>
  <si>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</si>
  <si>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</si>
  <si>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</si>
  <si>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</si>
  <si>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</si>
  <si>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</si>
  <si>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</si>
  <si>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</si>
  <si>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</si>
  <si>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</si>
  <si>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</si>
  <si>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</si>
  <si>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</si>
  <si>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</si>
  <si>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</si>
  <si>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</si>
  <si>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</si>
  <si>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</si>
  <si>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</si>
  <si>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</si>
  <si>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</si>
  <si>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</si>
  <si>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</si>
  <si>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</si>
  <si>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</si>
  <si>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</si>
  <si>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</si>
  <si>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</si>
  <si>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</si>
  <si>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</si>
  <si>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</si>
  <si>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</si>
  <si>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</si>
  <si>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</si>
  <si>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</si>
  <si>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</si>
  <si>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</si>
  <si>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</si>
  <si>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</si>
  <si>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</si>
  <si>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</si>
  <si>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</si>
  <si>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</si>
  <si>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</si>
  <si>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</si>
  <si>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</si>
  <si>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</si>
  <si>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</si>
  <si>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</si>
  <si>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</si>
  <si>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</si>
  <si>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</si>
  <si>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</si>
  <si>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</si>
  <si>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</si>
  <si>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</si>
  <si>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</si>
  <si>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</si>
  <si>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</si>
  <si>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</si>
  <si>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</si>
  <si>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</si>
  <si>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</si>
  <si>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</si>
  <si>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</si>
  <si>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</si>
  <si>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</si>
  <si>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</si>
  <si>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</si>
  <si>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</si>
  <si>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</si>
  <si>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</si>
  <si>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</si>
  <si>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</si>
  <si>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</si>
  <si>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</si>
  <si>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</si>
  <si>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</si>
  <si>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</si>
  <si>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</si>
  <si>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</si>
  <si>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</si>
  <si>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</si>
  <si>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</si>
  <si>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</si>
  <si>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</si>
  <si>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</si>
  <si>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</si>
  <si>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</si>
  <si>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</si>
  <si>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</si>
  <si>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</si>
  <si>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</si>
  <si>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</si>
  <si>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</si>
  <si>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</si>
  <si>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</si>
  <si>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</si>
  <si>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</si>
  <si>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</si>
  <si>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</si>
  <si>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</si>
  <si>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</si>
  <si>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</si>
  <si>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</si>
  <si>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</si>
  <si>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</si>
  <si>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</si>
  <si>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</si>
  <si>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</si>
  <si>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</si>
  <si>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</si>
  <si>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</si>
  <si>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</si>
  <si>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</si>
  <si>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</si>
  <si>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</si>
  <si>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</si>
  <si>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</si>
  <si>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</si>
  <si>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</si>
  <si>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</si>
  <si>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</si>
  <si>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</si>
  <si>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</si>
  <si>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</si>
  <si>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</si>
  <si>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</si>
  <si>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</si>
  <si>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</si>
  <si>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</si>
  <si>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</si>
  <si>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</si>
  <si>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</si>
  <si>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</si>
  <si>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</si>
  <si>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</si>
  <si>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</si>
  <si>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</si>
  <si>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</si>
  <si>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</si>
  <si>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</si>
  <si>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</si>
  <si>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</si>
  <si>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</si>
  <si>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</si>
  <si>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</si>
  <si>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</si>
  <si>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</si>
  <si>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</si>
  <si>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</si>
  <si>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</si>
  <si>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</si>
  <si>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</si>
  <si>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</si>
  <si>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</si>
  <si>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</si>
  <si>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</si>
  <si>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</si>
  <si>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</si>
  <si>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</si>
  <si>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</si>
  <si>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</si>
  <si>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</si>
  <si>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</si>
  <si>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</si>
  <si>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</si>
  <si>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</si>
  <si>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</si>
  <si>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</si>
  <si>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</si>
  <si>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</si>
  <si>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</si>
  <si>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</si>
  <si>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</si>
  <si>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</si>
  <si>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</si>
  <si>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</si>
  <si>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</si>
  <si>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</si>
  <si>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</si>
  <si>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</si>
  <si>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</si>
  <si>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</si>
  <si>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</si>
  <si>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</si>
  <si>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</si>
  <si>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</si>
  <si>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</si>
  <si>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</si>
  <si>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</si>
  <si>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</si>
  <si>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</si>
  <si>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</si>
  <si>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</si>
  <si>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</si>
  <si>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</si>
  <si>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</si>
  <si>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</si>
  <si>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</si>
  <si>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</si>
  <si>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</si>
  <si>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</si>
  <si>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</si>
  <si>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</si>
  <si>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</si>
  <si>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</si>
  <si>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</si>
  <si>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</si>
  <si>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</si>
  <si>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</si>
  <si>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</si>
  <si>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</si>
  <si>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</si>
  <si>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</si>
  <si>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</si>
  <si>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</si>
  <si>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</si>
  <si>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</si>
  <si>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</si>
  <si>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</si>
  <si>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</si>
  <si>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</si>
  <si>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</si>
  <si>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</si>
  <si>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</si>
  <si>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</si>
  <si>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</si>
  <si>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</si>
  <si>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</si>
  <si>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</si>
  <si>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</si>
  <si>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</si>
  <si>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</si>
  <si>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</si>
  <si>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</si>
  <si>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</si>
  <si>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</si>
  <si>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</si>
  <si>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</si>
  <si>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</si>
  <si>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</si>
  <si>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</si>
  <si>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</si>
  <si>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</si>
  <si>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</si>
  <si>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</si>
  <si>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</si>
  <si>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</si>
  <si>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</si>
  <si>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</si>
  <si>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</si>
  <si>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</si>
  <si>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</si>
  <si>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</si>
  <si>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</si>
  <si>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</si>
  <si>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</si>
  <si>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</si>
  <si>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</si>
  <si>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</si>
  <si>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</si>
  <si>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</si>
  <si>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</si>
  <si>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</si>
  <si>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</si>
  <si>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</si>
  <si>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</si>
  <si>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</si>
  <si>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</si>
  <si>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</si>
  <si>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</si>
  <si>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</si>
  <si>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</si>
  <si>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</si>
  <si>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</si>
  <si>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</si>
  <si>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</si>
  <si>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</si>
  <si>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</si>
  <si>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</si>
  <si>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</si>
  <si>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</si>
  <si>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</si>
  <si>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</si>
  <si>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</si>
  <si>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</si>
  <si>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</si>
  <si>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</si>
  <si>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</si>
  <si>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</si>
  <si>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</si>
  <si>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</si>
  <si>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</si>
  <si>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</si>
  <si>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</si>
  <si>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</si>
  <si>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</si>
  <si>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</si>
  <si>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</si>
  <si>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</si>
  <si>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</si>
  <si>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</si>
  <si>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</si>
  <si>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</si>
  <si>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</si>
  <si>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</si>
  <si>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</si>
  <si>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</si>
  <si>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</si>
  <si>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</si>
  <si>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</si>
  <si>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</si>
  <si>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</si>
  <si>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</si>
  <si>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</si>
  <si>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</si>
  <si>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</si>
  <si>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</si>
  <si>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</si>
  <si>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</si>
  <si>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</si>
  <si>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</si>
  <si>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</si>
  <si>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</si>
  <si>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</si>
  <si>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</si>
  <si>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</si>
  <si>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</si>
  <si>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</si>
  <si>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</si>
  <si>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</si>
  <si>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</si>
  <si>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</si>
  <si>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</si>
  <si>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</si>
  <si>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</si>
  <si>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</si>
  <si>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</si>
  <si>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</si>
  <si>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</si>
  <si>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</si>
  <si>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</si>
  <si>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</si>
  <si>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</si>
  <si>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</si>
  <si>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</si>
  <si>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</si>
  <si>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</si>
  <si>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</si>
  <si>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</si>
  <si>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</si>
  <si>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</si>
  <si>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</si>
  <si>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</si>
  <si>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</si>
  <si>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</si>
  <si>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</si>
  <si>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</si>
  <si>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</si>
  <si>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</si>
  <si>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</si>
  <si>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</si>
  <si>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</si>
  <si>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</si>
  <si>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</si>
  <si>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</si>
  <si>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</si>
  <si>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</si>
  <si>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</si>
  <si>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</si>
  <si>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</si>
  <si>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</si>
  <si>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</si>
  <si>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</si>
  <si>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</si>
  <si>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</si>
  <si>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</si>
  <si>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</si>
  <si>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</si>
  <si>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</si>
  <si>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</si>
  <si>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</si>
  <si>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</si>
  <si>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</si>
  <si>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</si>
  <si>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</si>
  <si>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</si>
  <si>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</si>
  <si>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</si>
  <si>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</si>
  <si>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</si>
  <si>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</si>
  <si>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</si>
  <si>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</si>
  <si>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</si>
  <si>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</si>
  <si>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</si>
  <si>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</si>
  <si>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</si>
  <si>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</si>
  <si>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</si>
  <si>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</si>
  <si>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</si>
  <si>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</si>
  <si>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</si>
  <si>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</si>
  <si>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</si>
  <si>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</si>
  <si>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</si>
  <si>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</si>
  <si>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</si>
  <si>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</si>
  <si>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</si>
  <si>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</si>
  <si>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</si>
  <si>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</si>
  <si>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</si>
  <si>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</si>
  <si>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</si>
  <si>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</si>
  <si>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</si>
  <si>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</si>
  <si>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</si>
  <si>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</si>
  <si>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</si>
  <si>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</si>
  <si>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</si>
  <si>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</si>
  <si>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</si>
  <si>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</si>
  <si>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</si>
  <si>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</si>
  <si>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</si>
  <si>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</si>
  <si>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</si>
  <si>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</si>
  <si>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</si>
  <si>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</si>
  <si>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</si>
  <si>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</si>
  <si>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</si>
  <si>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</si>
  <si>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</si>
  <si>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</si>
  <si>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</si>
  <si>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</si>
  <si>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</si>
  <si>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</si>
  <si>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</si>
  <si>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</si>
  <si>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</si>
  <si>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</si>
  <si>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</si>
  <si>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</si>
  <si>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</si>
  <si>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</si>
  <si>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</si>
  <si>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</si>
  <si>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</si>
  <si>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</si>
  <si>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</si>
  <si>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</si>
  <si>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</si>
  <si>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</si>
  <si>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</si>
  <si>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</si>
  <si>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</si>
  <si>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</si>
  <si>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</si>
  <si>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</si>
  <si>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</si>
  <si>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</si>
  <si>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</si>
  <si>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</si>
  <si>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</si>
  <si>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</si>
  <si>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</si>
  <si>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</si>
  <si>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</si>
  <si>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</si>
  <si>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</si>
  <si>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</si>
  <si>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</si>
  <si>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</si>
  <si>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</si>
  <si>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</si>
  <si>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</si>
  <si>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</si>
  <si>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</si>
  <si>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</si>
  <si>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</si>
  <si>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</si>
  <si>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</si>
  <si>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</si>
  <si>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</si>
  <si>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</si>
  <si>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</si>
  <si>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</si>
  <si>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</si>
  <si>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</si>
  <si>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</si>
  <si>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</si>
  <si>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</si>
  <si>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</si>
  <si>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</si>
  <si>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</si>
  <si>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</si>
  <si>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</si>
  <si>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</si>
  <si>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</si>
  <si>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</si>
  <si>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</si>
  <si>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</si>
  <si>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</si>
  <si>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</si>
  <si>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</si>
  <si>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</si>
  <si>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</si>
  <si>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</si>
  <si>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</si>
  <si>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</si>
  <si>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</si>
  <si>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</si>
  <si>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</si>
  <si>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</si>
  <si>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</si>
  <si>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</si>
  <si>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</si>
  <si>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</si>
  <si>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</si>
  <si>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</si>
  <si>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</si>
  <si>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</si>
  <si>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</si>
  <si>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</si>
  <si>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</si>
  <si>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</si>
  <si>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</si>
  <si>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</si>
  <si>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</si>
  <si>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</si>
  <si>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</si>
  <si>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</si>
  <si>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</si>
  <si>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</si>
  <si>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</si>
  <si>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</si>
  <si>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</si>
  <si>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</si>
  <si>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</si>
  <si>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</si>
  <si>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</si>
  <si>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</si>
  <si>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</si>
  <si>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</si>
  <si>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</si>
  <si>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</si>
  <si>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</si>
  <si>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</si>
  <si>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</si>
  <si>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</si>
  <si>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</si>
  <si>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</si>
  <si>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</si>
  <si>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</si>
  <si>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</si>
  <si>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</si>
  <si>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</si>
  <si>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</si>
  <si>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</si>
  <si>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</si>
  <si>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</si>
  <si>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</si>
  <si>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</si>
  <si>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</si>
  <si>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</si>
  <si>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</si>
  <si>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</si>
  <si>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</si>
  <si>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</si>
  <si>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</si>
  <si>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</si>
  <si>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</si>
  <si>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</si>
  <si>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</si>
  <si>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</si>
  <si>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</si>
  <si>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</si>
  <si>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</si>
  <si>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</si>
  <si>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</si>
  <si>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</si>
  <si>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</si>
  <si>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</si>
  <si>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</si>
  <si>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</si>
  <si>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</si>
  <si>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</si>
  <si>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</si>
  <si>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</si>
  <si>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</si>
  <si>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</si>
  <si>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</si>
  <si>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</si>
  <si>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</si>
  <si>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</si>
  <si>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</si>
  <si>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</si>
  <si>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</si>
  <si>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</si>
  <si>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</si>
  <si>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</si>
  <si>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</si>
  <si>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</si>
  <si>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</si>
  <si>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</si>
  <si>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</si>
  <si>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</si>
  <si>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</si>
  <si>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</si>
  <si>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</si>
  <si>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</si>
  <si>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</si>
  <si>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</si>
  <si>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</si>
  <si>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</si>
  <si>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</si>
  <si>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</si>
  <si>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</si>
  <si>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</si>
  <si>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</si>
  <si>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</si>
  <si>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</si>
  <si>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</si>
  <si>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</si>
  <si>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</si>
  <si>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</si>
  <si>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</si>
  <si>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</si>
  <si>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</si>
  <si>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</si>
  <si>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</si>
  <si>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</si>
  <si>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</si>
  <si>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</si>
  <si>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</si>
  <si>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</si>
  <si>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</si>
  <si>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</si>
  <si>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</si>
  <si>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</si>
  <si>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</si>
  <si>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</si>
  <si>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</si>
  <si>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</si>
  <si>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</si>
  <si>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</si>
  <si>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</si>
  <si>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</si>
  <si>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</si>
  <si>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</si>
  <si>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</si>
  <si>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</si>
  <si>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</si>
  <si>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</si>
  <si>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</si>
  <si>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</si>
  <si>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</si>
  <si>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</si>
  <si>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</si>
  <si>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</si>
  <si>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</si>
  <si>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</si>
  <si>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</si>
  <si>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</si>
  <si>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</si>
  <si>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</si>
  <si>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</si>
  <si>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</si>
  <si>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</si>
  <si>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</si>
  <si>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</si>
  <si>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</si>
  <si>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</si>
  <si>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</si>
  <si>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</si>
  <si>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</si>
  <si>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</si>
  <si>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</si>
  <si>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</si>
  <si>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</si>
  <si>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</si>
  <si>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</si>
  <si>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</si>
  <si>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</si>
  <si>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</si>
  <si>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</si>
  <si>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</si>
  <si>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</si>
  <si>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</si>
  <si>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</si>
  <si>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</si>
  <si>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</si>
  <si>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</si>
  <si>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</si>
  <si>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</si>
  <si>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</si>
  <si>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</si>
  <si>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</si>
  <si>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</si>
  <si>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</si>
  <si>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</si>
  <si>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</si>
  <si>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</si>
  <si>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</si>
  <si>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</si>
  <si>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</si>
  <si>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</si>
  <si>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</si>
  <si>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</si>
  <si>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</si>
  <si>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</si>
  <si>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</si>
  <si>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</si>
  <si>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</si>
  <si>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</si>
  <si>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</si>
  <si>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</si>
  <si>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</si>
  <si>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</si>
  <si>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</si>
  <si>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</si>
  <si>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</si>
  <si>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</si>
  <si>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</si>
  <si>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</si>
  <si>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</si>
  <si>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</si>
  <si>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</si>
  <si>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</si>
  <si>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</si>
  <si>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</si>
  <si>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</si>
  <si>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</si>
  <si>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</si>
  <si>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</si>
  <si>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</si>
  <si>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</si>
  <si>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</si>
  <si>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</si>
  <si>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</si>
  <si>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</si>
  <si>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</si>
  <si>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</si>
  <si>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</si>
  <si>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</si>
  <si>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</si>
  <si>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</si>
  <si>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</si>
  <si>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</si>
  <si>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</si>
  <si>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</si>
  <si>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</si>
  <si>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</si>
  <si>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</si>
  <si>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</si>
  <si>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</si>
  <si>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</si>
  <si>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</si>
  <si>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</si>
  <si>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</si>
  <si>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</si>
  <si>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</si>
  <si>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</si>
  <si>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</si>
  <si>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</si>
  <si>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</si>
  <si>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</si>
  <si>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</si>
  <si>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</si>
  <si>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</si>
  <si>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</si>
  <si>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</si>
  <si>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</si>
  <si>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</si>
  <si>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</si>
  <si>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</si>
  <si>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</si>
  <si>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</si>
  <si>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</si>
  <si>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</si>
  <si>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</si>
  <si>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</si>
  <si>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</si>
  <si>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</si>
  <si>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</si>
  <si>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</si>
  <si>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</si>
  <si>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</si>
  <si>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</si>
  <si>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</si>
  <si>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</si>
  <si>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</si>
  <si>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</si>
  <si>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</si>
  <si>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</si>
  <si>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</si>
  <si>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</si>
  <si>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</si>
  <si>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</si>
  <si>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</si>
  <si>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</si>
  <si>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</si>
  <si>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</si>
  <si>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</si>
  <si>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</si>
  <si>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</si>
  <si>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</si>
  <si>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</si>
  <si>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</si>
  <si>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</si>
  <si>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</si>
  <si>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</si>
  <si>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</si>
  <si>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</si>
  <si>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</si>
  <si>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</si>
  <si>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</si>
  <si>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</si>
  <si>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</si>
  <si>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</si>
  <si>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</si>
  <si>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</si>
  <si>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</si>
  <si>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</si>
  <si>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</si>
  <si>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</si>
  <si>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</si>
  <si>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</si>
  <si>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</si>
  <si>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</si>
  <si>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</si>
  <si>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</si>
  <si>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</si>
  <si>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</si>
  <si>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</si>
  <si>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</si>
  <si>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</si>
  <si>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</si>
  <si>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</si>
  <si>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</si>
  <si>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</si>
  <si>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</si>
  <si>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</si>
  <si>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</si>
  <si>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</si>
  <si>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</si>
  <si>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</si>
  <si>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</si>
  <si>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</si>
  <si>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</si>
  <si>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</si>
  <si>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</si>
  <si>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</si>
  <si>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</si>
  <si>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</si>
  <si>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</si>
  <si>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</si>
  <si>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</si>
  <si>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</si>
  <si>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</si>
  <si>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</si>
  <si>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</si>
  <si>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</si>
  <si>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</si>
  <si>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</si>
  <si>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</si>
  <si>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</si>
  <si>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</si>
  <si>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</si>
  <si>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</si>
  <si>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</si>
  <si>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</si>
  <si>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</si>
  <si>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</si>
  <si>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</si>
  <si>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</si>
  <si>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</si>
  <si>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</si>
  <si>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</si>
  <si>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</si>
  <si>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</si>
  <si>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</si>
  <si>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</si>
  <si>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</si>
  <si>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</si>
  <si>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</si>
  <si>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</si>
  <si>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</si>
  <si>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</si>
  <si>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</si>
  <si>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</si>
  <si>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</si>
  <si>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</si>
  <si>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</si>
  <si>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</si>
  <si>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</si>
  <si>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</si>
  <si>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</si>
  <si>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</si>
  <si>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</si>
  <si>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</si>
  <si>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</si>
  <si>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</si>
  <si>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</si>
  <si>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</si>
  <si>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</si>
  <si>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</si>
  <si>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</si>
  <si>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</si>
  <si>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</si>
  <si>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</si>
  <si>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</si>
  <si>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</si>
  <si>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</si>
  <si>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</si>
  <si>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</si>
  <si>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</si>
  <si>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</si>
  <si>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</si>
  <si>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</si>
  <si>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</si>
  <si>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</si>
  <si>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</si>
  <si>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</si>
  <si>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</si>
  <si>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</si>
  <si>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</si>
  <si>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</si>
  <si>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</si>
  <si>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</si>
  <si>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</si>
  <si>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</si>
  <si>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</si>
  <si>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</si>
  <si>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</si>
  <si>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</si>
  <si>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</si>
  <si>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</si>
  <si>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</si>
  <si>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</si>
  <si>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</si>
  <si>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</si>
  <si>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</si>
  <si>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</si>
  <si>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</si>
  <si>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</si>
  <si>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</si>
  <si>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</si>
  <si>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</si>
  <si>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</si>
  <si>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</si>
  <si>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</si>
  <si>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</si>
  <si>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</si>
  <si>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</si>
  <si>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</si>
  <si>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</si>
  <si>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</si>
  <si>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</si>
  <si>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</si>
  <si>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</si>
  <si>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</si>
  <si>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</si>
  <si>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</si>
  <si>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</si>
  <si>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</si>
  <si>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</si>
  <si>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</si>
  <si>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</si>
  <si>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</si>
  <si>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</si>
  <si>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</si>
  <si>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</si>
  <si>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</si>
  <si>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</si>
  <si>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</si>
  <si>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</si>
  <si>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</si>
  <si>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</si>
  <si>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</si>
  <si>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</si>
  <si>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</si>
  <si>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</si>
  <si>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</si>
  <si>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</si>
  <si>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</si>
  <si>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</si>
  <si>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</si>
  <si>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</si>
  <si>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</si>
  <si>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</si>
  <si>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</si>
  <si>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</si>
  <si>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</si>
  <si>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</si>
  <si>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</si>
  <si>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</si>
  <si>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</si>
  <si>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</si>
  <si>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</si>
  <si>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</si>
  <si>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</si>
  <si>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</si>
  <si>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</si>
  <si>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</si>
  <si>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</si>
  <si>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</si>
  <si>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</si>
  <si>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</si>
  <si>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</si>
  <si>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</si>
  <si>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</si>
  <si>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</si>
  <si>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</si>
  <si>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</si>
  <si>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</si>
  <si>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</si>
  <si>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</si>
  <si>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</si>
  <si>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</si>
  <si>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</si>
  <si>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</si>
  <si>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</si>
  <si>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</si>
  <si>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</si>
  <si>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</si>
  <si>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</si>
  <si>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</si>
  <si>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</si>
  <si>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</si>
  <si>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</si>
  <si>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</si>
  <si>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</si>
  <si>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</si>
  <si>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</si>
  <si>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</si>
  <si>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</si>
  <si>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</si>
  <si>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</si>
  <si>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</si>
  <si>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</si>
  <si>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</si>
  <si>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</si>
  <si>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</si>
  <si>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</si>
  <si>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</si>
  <si>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</si>
  <si>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</si>
  <si>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</si>
  <si>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</si>
  <si>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</si>
  <si>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</si>
  <si>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</si>
  <si>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</si>
  <si>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</si>
  <si>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</si>
  <si>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</si>
  <si>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</si>
  <si>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</si>
  <si>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</si>
  <si>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</si>
  <si>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</si>
  <si>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</si>
  <si>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</si>
  <si>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</si>
  <si>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</si>
  <si>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</si>
  <si>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</si>
  <si>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</si>
  <si>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</si>
  <si>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</si>
  <si>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</si>
  <si>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</si>
  <si>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</si>
  <si>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</si>
  <si>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</si>
  <si>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</si>
  <si>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</si>
  <si>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</si>
  <si>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</si>
  <si>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</si>
  <si>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</si>
  <si>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</si>
  <si>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</si>
  <si>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</si>
  <si>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</si>
  <si>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PCM-20251115-00000515</t>
  </si>
  <si>
    <t>Access issue, main gate closed and owner not responding</t>
  </si>
  <si>
    <t>NO PCM</t>
  </si>
  <si>
    <t>EM team connected PG at site and local down to save connected sites</t>
  </si>
  <si>
    <t>sceco Cut in area and team saving hub iste</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</si>
  <si>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</si>
  <si>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</si>
  <si>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</si>
  <si>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</si>
  <si>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</si>
  <si>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</si>
  <si>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</si>
  <si>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</si>
  <si>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</si>
  <si>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</si>
  <si>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</si>
  <si>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</si>
  <si>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PCM-20251115-00001030</t>
  </si>
  <si>
    <t>ETA 90 mins</t>
  </si>
  <si>
    <t>PCM-20251115-00001032</t>
  </si>
  <si>
    <t>ETA 120 mins</t>
  </si>
  <si>
    <t>PCM-20251115-00001050</t>
  </si>
  <si>
    <t>team will check after JIZ0279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</si>
</sst>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48" dataDxfId="47" headerRowBorderDxfId="45" tableBorderDxfId="46" totalsRowBorderDxfId="44">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2" totalsRowShown="0" headerRowDxfId="15" dataDxfId="14" headerRowBorderDxfId="12" tableBorderDxfId="13">
  <autoFilter ref="A1:L1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313.40738587963278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45976.355811805559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45976.355811805559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45976.355811805559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45976.355811805559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45976.355811805559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45976.355811805559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45976.355811805559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45976.355811805559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45976.355811805559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45976.355811805559</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45976.355811805559</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45976.355811805559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45976.355811805559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45976.355811805559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45976.355811805559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45976.355811805559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45976.355811805559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45976.355811805559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45976.355811805559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45976.355811805559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45976.355811805559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45976.355811805559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45976.355811805559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45976.355811805559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45976.355811805559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45976.355811805559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45976.355811805559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45976.355811805559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45976.355811805559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45976.355811805559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45976.355811805559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45976.355811805559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45976.355811805559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45976.355811805559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45976.355811805559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45976.355811805559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45976.355811805559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45976.355811805559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45976.355811805559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45976.355811805559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45976.355811805559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45976.355811805559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45976.355811805559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45976.355811805559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45976.355811805559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45976.355811805559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45976.355811805559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45976.355811805559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45976.355811805559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45976.355811805559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45976.355811805559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45976.355811805559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45976.355811805559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45976.355811805559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45976.355811805559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45976.355811805559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45976.355811805559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45976.355811805559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45976.355811805559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45976.355811805559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45976.355811805559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45976.355811805559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45976.355811805559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45976.355811805559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45976.355811805559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45976.355811805559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45976.355811805559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45976.355811805559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45976.355811805559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45976.355811805559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45976.355811805559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45976.355811805559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45976.355811805559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45976.355811805559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45976.355811805559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45976.355811805559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45976.355811805559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45976.355811805559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45976.355811805559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45976.355811805559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45976.355811805559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45976.355811805559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45976.355811805559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45976.355811805559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45976.355811805559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45976.355811805559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45976.355811805559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45976.355811805559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45976.355811805559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45976.355811805559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45976.355811805559</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505092E9-8DC2-439C-B2E8-D81B09CC5CE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151.35597384259745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45976.355811805559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45976.355811805559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45976.355811805559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45976.355811805559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45976.355811805559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45976.355811805559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45976.355811805559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45976.355811805559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45976.355811805559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45976.355811805559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45976.355811805559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45976.355811805559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45976.355811805559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45976.355811805559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45976.355811805559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45976.355811805559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45976.355811805559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45976.355811805559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45976.355811805559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45976.355811805559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45976.355811805559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45976.355811805559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45976.355811805559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45976.355811805559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45976.355811805559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45976.355811805559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45976.355811805559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45976.355811805559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45976.355811805559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45976.355811805559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45976.355811805559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45976.355811805559</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45976.355811805559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45976.355811805559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45976.355811805559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45976.355811805559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45976.355811805559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45976.355811805559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45976.355811805559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45976.355811805559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45976.355811805559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45976.355811805559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45976.355811805559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45976.355811805559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45976.355811805559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45976.355811805559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45976.355811805559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45976.355811805559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45976.355811805559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45976.355811805559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45976.355811805559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45976.355811805559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45976.355811805559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45976.355811805559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45976.355811805559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45976.355811805559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45976.355811805559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45976.355811805559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45976.355811805559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45976.355811805559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45976.355811805559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45976.355811805559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45976.355811805559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45976.355811805559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45976.355811805559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45976.355811805559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45976.355811805559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45976.355811805559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45976.355811805559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45976.355811805559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45976.355811805559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45976.355811805559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45976.355811805559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45976.355811805559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45976.355811805559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45976.355811805559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45976.355811805559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45976.355811805559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45976.355811805559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45976.355811805559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45976.355811805559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45976.355811805559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45976.355811805559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45976.355811805559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45976.355811805559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45976.355811805559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45976.355811805559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45976.355811805559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45976.355811805559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45976.355811805559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45976.355811805559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45976.355811805559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45976.355811805559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45976.355811805559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45976.355811805559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45976.355811805559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45976.355811805559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45976.355811805559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45976.355811805559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45976.355811805559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45976.355811805559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45976.355811805559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45976.355811805559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45976.355811805559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45976.355811805559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45976.355811805559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45976.355811805559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45976.355811805559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45976.355811805559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45976.355811805559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45976.355811805559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45976.355811805559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45976.355811805559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45976.355811805559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45976.355811805559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45976.355811805559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45976.355811805559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45976.355811805559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45976.355811805559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45976.355811805559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45976.355811805559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45976.355811805559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45976.355811805559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45976.355811805559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45976.355811805559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45976.355811805559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45976.355811805559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45976.355811805559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45976.355811805559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45976.355811805559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45976.355811805559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45976.355811805559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45976.355811805559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45976.355811805559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45976.355811805559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45976.355811805559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45976.355811805559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45976.355811805559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45976.355811805559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45976.355811805559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45976.355811805559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45976.355811805559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45976.355811805559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45976.355811805559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45976.355811805559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45976.355811805559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45976.355811805559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45976.355811805559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45976.355811805559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45976.355811805559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45976.355811805559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45976.355811805559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45976.355811805559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45976.355811805559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45976.355811805559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45976.355811805559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45976.355811805559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45976.355811805559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45976.355811805559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45976.355811805559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45976.355811805559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45976.355811805559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45976.355811805559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45976.355811805559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45976.355811805559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45976.355811805559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45976.355811805559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45976.355811805559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45976.355811805559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45976.355811805559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45976.355811805559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45976.355811805559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45976.355811805559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45976.355811805559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45976.355811805559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45976.355811805559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45976.355811805559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45976.355811805559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45976.355811805559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45976.355811805559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45976.355811805559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45976.355811805559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45976.355811805559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45976.355811805559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45976.355811805559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45976.355811805559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45976.355811805559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45976.355811805559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45976.355811805559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45976.355811805559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45976.355811805559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45976.355811805559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45976.355811805559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45976.355811805559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45976.355811805559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45976.355811805559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45976.355811805559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45976.355811805559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45976.355811805559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45976.355811805559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45976.355811805559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45976.355811805559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45976.355811805559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45976.355811805559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45976.355811805559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45976.355811805559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45976.355811805559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45976.355811805559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45976.355811805559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45976.355811805559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45976.355811805559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45976.355811805559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45976.355811805559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45976.355811805559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45976.355811805559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45976.355811805559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45976.355811805559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45976.355811805559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45976.355811805559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45976.355811805559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45976.355811805559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45976.355811805559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45976.355811805559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45976.355811805559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45976.355811805559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45976.355811805559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45976.355811805559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45976.355811805559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45976.355811805559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45976.355811805559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45976.355811805559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45976.355811805559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45976.355811805559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45976.355811805559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45976.355811805559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45976.355811805559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45976.355811805559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45976.355811805559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45976.355811805559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45976.355811805559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45976.355811805559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45976.355811805559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45976.355811805559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45976.355811805559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45976.355811805559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45976.355811805559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45976.355811805559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45976.355811805559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45976.355811805559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45976.355811805559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45976.355811805559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45976.355811805559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45976.355811805559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45976.355811805559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45976.355811805559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45976.355811805559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45976.355811805559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45976.355811805559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45976.355811805559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45976.355811805559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45976.355811805559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45976.355811805559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45976.355811805559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45976.355811805559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45976.355811805559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45976.355811805559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45976.355811805559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45976.355811805559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45976.355811805559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45976.355811805559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45976.355811805559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45976.355811805559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45976.355811805559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45976.355811805559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45976.355811805559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45976.355811805559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45976.355811805559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45976.355811805559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45976.355811805559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45976.355811805559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45976.355811805559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45976.355811805559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45976.355811805559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45976.355811805559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45976.355811805559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45976.355811805559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45976.355811805559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45976.355811805559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45976.355811805559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45976.355811805559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45976.355811805559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45976.355811805559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45976.355811805559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45976.355811805559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45976.355811805559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45976.355811805559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45976.355811805559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45976.355811805559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45976.355811805559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45976.355811805559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45976.355811805559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45976.355811805559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45976.355811805559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45976.355811805559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45976.355811805559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45976.355811805559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45976.355811805559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45976.355811805559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45976.355811805559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45976.355811805559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45976.355811805559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45976.355811805559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45976.355811805559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45976.355811805559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45976.355811805559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45976.355811805559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45976.355811805559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45976.355811805559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45976.355811805559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45976.355811805559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45976.355811805559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45976.355811805559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45976.355811805559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45976.355811805559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45976.355811805559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45976.355811805559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45976.355811805559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45976.355811805559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45976.355811805559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45976.355811805559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45976.355811805559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45976.355811805559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45976.355811805559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45976.355811805559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45976.355811805559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45976.355811805559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45976.355811805559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45976.355811805559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45976.355811805559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45976.355811805559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45976.355811805559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45976.355811805559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45976.355811805559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45976.355811805559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45976.355811805559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45976.355811805559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45976.355811805559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45976.355811805559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45976.355811805559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45976.355811805559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45976.355811805559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45976.355811805559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45976.355811805559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45976.355811805559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45976.355811805559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45976.355811805559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45976.355811805559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45976.355811805559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45976.355811805559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45976.355811805559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45976.355811805559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45976.355811805559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45976.355811805559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45976.355811805559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45976.355811805559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45976.355811805559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45976.355811805559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45976.355811805559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45976.355811805559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45976.355811805559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45976.355811805559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45976.355811805559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45976.355811805559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45976.355811805559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45976.355811805559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45976.355811805559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45976.355811805559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45976.355811805559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45976.355811805559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45976.355811805559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45976.355811805559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45976.355811805559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45976.355811805559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45976.355811805559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45976.355811805559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45976.355811805559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45976.355811805559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45976.355811805559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45976.355811805559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45976.355811805559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45976.355811805559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45976.355811805559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45976.355811805559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45976.355811805559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45976.355811805559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45976.355811805559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45976.355811805559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45976.355811805559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45976.355811805559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45976.355811805559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45976.355811805559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45976.355811805559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45976.355811805559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45976.355811805559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45976.355811805559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45976.355811805559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45976.355811805559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45976.355811805559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45976.355811805559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45976.355811805559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45976.355811805559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45976.355811805559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45976.355811805559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45976.355811805559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45976.355811805559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45976.355811805559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45976.355811805559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45976.355811805559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45976.355811805559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45976.355811805559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45976.355811805559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45976.355811805559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45976.355811805559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45976.355811805559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45976.355811805559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45976.355811805559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45976.355811805559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45976.355811805559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45976.355811805559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45976.355811805559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45976.355811805559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45976.355811805559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45976.355811805559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45976.355811805559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45976.355811805559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45976.355811805559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45976.355811805559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45976.355811805559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45976.355811805559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45976.355811805559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45976.355811805559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45976.355811805559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45976.355811805559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45976.355811805559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45976.355811805559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45976.355811805559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45976.355811805559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45976.355811805559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45976.355811805559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45976.355811805559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45976.355811805559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45976.355811805559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45976.355811805559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45976.355811805559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45976.355811805559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45976.355811805559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45976.355811805559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45976.355811805559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45976.355811805559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45976.355811805559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45976.355811805559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45976.355811805559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45976.355811805559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45976.355811805559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45976.355811805559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45976.355811805559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45976.355811805559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45976.355811805559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45976.355811805559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45976.355811805559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45976.355811805559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45976.355811805559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45976.355811805559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45976.355811805559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45976.355811805559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45976.355811805559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45976.355811805559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45976.355811805559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45976.355811805559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45976.355811805559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45976.355811805559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45976.355811805559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45976.355811805559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45976.355811805559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45976.355811805559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45976.355811805559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45976.355811805559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45976.355811805559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45976.355811805559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45976.355811805559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45976.355811805559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45976.355811805559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45976.355811805559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45976.355811805559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45976.355811805559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45976.355811805559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45976.355811805559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45976.355811805559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45976.355811805559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45976.355811805559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45976.355811805559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45976.355811805559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45976.355811805559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45976.355811805559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45976.355811805559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45976.355811805559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45976.355811805559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45976.355811805559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45976.355811805559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45976.355811805559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45976.355811805559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45976.355811805559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45976.355811805559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45976.355811805559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45976.355811805559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45976.355811805559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45976.355811805559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45976.355811805559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45976.355811805559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45976.355811805559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45976.355811805559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45976.355811805559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45976.355811805559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45976.355811805559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45976.355811805559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45976.355811805559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45976.355811805559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45976.355811805559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45976.355811805559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45976.355811805559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45976.355811805559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45976.355811805559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45976.355811805559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45976.355811805559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45976.355811805559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45976.355811805559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45976.355811805559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45976.355811805559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45976.355811805559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45976.355811805559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45976.355811805559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45976.355811805559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45976.355811805559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45976.355811805559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45976.355811805559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45976.355811805559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45976.355811805559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45976.355811805559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45976.355811805559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45976.355811805559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45976.355811805559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45976.355811805559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45976.355811805559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45976.355811805559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45976.355811805559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45976.355811805559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45976.355811805559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45976.355811805559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45976.355811805559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45976.355811805559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45976.355811805559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45976.355811805559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45976.355811805559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45976.355811805559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45976.355811805559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45976.355811805559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45976.355811805559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45976.355811805559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45976.355811805559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45976.355811805559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45976.355811805559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45976.355811805559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45976.355811805559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45976.355811805559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45976.355811805559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45976.355811805559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45976.355811805559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45976.355811805559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45976.355811805559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45976.355811805559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45976.355811805559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45976.355811805559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45976.355811805559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45976.355811805559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45976.355811805559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45976.355811805559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45976.355811805559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45976.355811805559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45976.355811805559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45976.355811805559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45976.355811805559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45976.355811805559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45976.355811805559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45976.355811805559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45976.355811805559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45976.355811805559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45976.355811805559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45976.355811805559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45976.355811805559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45976.355811805559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45976.355811805559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45976.355811805559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45976.355811805559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45976.355811805559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45976.355811805559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45976.355811805559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45976.355811805559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45976.355811805559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45976.355811805559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45976.355811805559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45976.355811805559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45976.355811805559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45976.355811805559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45976.355811805559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45976.355811805559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45976.355811805559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45976.355811805559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45976.355811805559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45976.355811805559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45976.355811805559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45976.355811805559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45976.355811805559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45976.355811805559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45976.355811805559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45976.355811805559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45976.355811805559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45976.355811805559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45976.355811805559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45976.355811805559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45976.355811805559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45976.355811805559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45976.355811805559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45976.355811805559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45976.355811805559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45976.355811805559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45976.355811805559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45976.355811805559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45976.355811805559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45976.355811805559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45976.355811805559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45976.355811805559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45976.355811805559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45976.355811805559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45976.355811805559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45976.355811805559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45976.355811805559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45976.355811805559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45976.355811805559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45976.355811805559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45976.355811805559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45976.355811805559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45976.355811805559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45976.355811805559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45976.355811805559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45976.355811805559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45976.355811805559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45976.355811805559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45976.355811805559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45976.355811805559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45976.355811805559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45976.355811805559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45976.355811805559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45976.355811805559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45976.355811805559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45976.355811805559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45976.355811805559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45976.355811805559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45976.355811805559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45976.355811805559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45976.355811805559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45976.355811805559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45976.355811805559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45976.355811805559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45976.355811805559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45976.355811805559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45976.355811805559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45976.355811805559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45976.355811805559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45976.355811805559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45976.355811805559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45976.355811805559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45976.355811805559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45976.355811805559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45976.355811805559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45976.355811805559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45976.355811805559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45976.355811805559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45976.355811805559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45976.355811805559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45976.355811805559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45976.355811805559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45976.355811805559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45976.355811805559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45976.355811805559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45976.355811805559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45976.355811805559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45976.355811805559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45976.355811805559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45976.355811805559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45976.355811805559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45976.355811805559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45976.355811805559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45976.355811805559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45976.355811805559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45976.355811805559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45976.355811805559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45976.355811805559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45976.355811805559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45976.355811805559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45976.355811805559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45976.355811805559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45976.355811805559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45976.355811805559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45976.355811805559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45976.355811805559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45976.355811805559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45976.355811805559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45976.355811805559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45976.355811805559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45976.355811805559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45976.355811805559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45976.355811805559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45976.355811805559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45976.355811805559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45976.355811805559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45976.355811805559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45976.355811805559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45976.355811805559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45976.355811805559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45976.355811805559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45976.355811805559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45976.355811805559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45976.355811805559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45976.355811805559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45976.355811805559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45976.355811805559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45976.355811805559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45976.355811805559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45976.355811805559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45976.355811805559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45976.355811805559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45976.355811805559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45976.355811805559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45976.355811805559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45976.355811805559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45976.355811805559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45976.355811805559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45976.355811805559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45976.355811805559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45976.355811805559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45976.355811805559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45976.355811805559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45976.355811805559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45976.355811805559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45976.355811805559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45976.355811805559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45976.355811805559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45976.355811805559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45976.355811805559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45976.355811805559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45976.355811805559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45976.355811805559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45976.355811805559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45976.355811805559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45976.355811805559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45976.355811805559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45976.355811805559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45976.355811805559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45976.355811805559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45976.355811805559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45976.355811805559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45976.355811805559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45976.355811805559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45976.355811805559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45976.355811805559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45976.355811805559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45976.355811805559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45976.355811805559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45976.355811805559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45976.355811805559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45976.355811805559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45976.355811805559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45976.355811805559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45976.355811805559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45976.355811805559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45976.355811805559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45976.355811805559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45976.355811805559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45976.355811805559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45976.355811805559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45976.355811805559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45976.355811805559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45976.355811805559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45976.355811805559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45976.355811805559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45976.355811805559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45976.355811805559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45976.355811805559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45976.355811805559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45976.355811805559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45976.355811805559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45976.355811805559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45976.355811805559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45976.355811805559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45976.355811805559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45976.355811805559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45976.355811805559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45976.355811805559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45976.355811805559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45976.355811805559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45976.355811805559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45976.355811805559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45976.355811805559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45976.355811805559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45976.355811805559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45976.355811805559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45976.355811805559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45976.355811805559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45976.355811805559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45976.355811805559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45976.355811805559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45976.355811805559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45976.355811805559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45976.355811805559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45976.355811805559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45976.355811805559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45976.355811805559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45976.355811805559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45976.355811805559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45976.355811805559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45976.355811805559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45976.355811805559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45976.355811805559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45976.355811805559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45976.355811805559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45976.355811805559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45976.355811805559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45976.355811805559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45976.355811805559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45976.355811805559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45976.355811805559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45976.355811805559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45976.355811805559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45976.355811805559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45976.355811805559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45976.355811805559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45976.355811805559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45976.355811805559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45976.355811805559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45976.355811805559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45976.355811805559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45976.355811805559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45976.355811805559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45976.355811805559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45976.355811805559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45976.355811805559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45976.355811805559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45976.355811805559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45976.355811805559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45976.355811805559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45976.355811805559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45976.355811805559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45976.355811805559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45976.355811805559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45976.355811805559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45976.355811805559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45976.355811805559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45976.355811805559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45976.355811805559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45976.355811805559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45976.355811805559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45976.355811805559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45976.355811805559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45976.355811805559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45976.355811805559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45976.355811805559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45976.355811805559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45976.355811805559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45976.355811805559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45976.355811805559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45976.355811805559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45976.355811805559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45976.355811805559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45976.355811805559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45976.355811805559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45976.355811805559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45976.355811805559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45976.355811805559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45976.355811805559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45976.355811805559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45976.355811805559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45976.355811805559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45976.355811805559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45976.355811805559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45976.355811805559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45976.355811805559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45976.355811805559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45976.355811805559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45976.355811805559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45976.355811805559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45976.355811805559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45976.355811805559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45976.355811805559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45976.355811805559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45976.355811805559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45976.355811805559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45976.355811805559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45976.355811805559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45976.355811805559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45976.355811805559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45976.355811805559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45976.355811805559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45976.355811805559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45976.355811805559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45976.355811805559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45976.355811805559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45976.355811805559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45976.355811805559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45976.355811805559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45976.355811805559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45976.355811805559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45976.355811805559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45976.355811805559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45976.355811805559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45976.355811805559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45976.355811805559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45976.355811805559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45976.355811805559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45976.355811805559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45976.355811805559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45976.355811805559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45976.355811805559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45976.355811805559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45976.355811805559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45976.355811805559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45976.355811805559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45976.355811805559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45976.355811805559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45976.355811805559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45976.355811805559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45976.355811805559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45976.355811805559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45976.355811805559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45976.355811805559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45976.355811805559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45976.355811805559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45976.355811805559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45976.355811805559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45976.355811805559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45976.355811805559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45976.355811805559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45976.355811805559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45976.355811805559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45976.355811805559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45976.355811805559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45976.355811805559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45976.355811805559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45976.355811805559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45976.355811805559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45976.355811805559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45976.355811805559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45976.355811805559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45976.355811805559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45976.355811805559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45976.355811805559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45976.355811805559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45976.355811805559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45976.355811805559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45976.355811805559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45976.355811805559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45976.355811805559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45976.355811805559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45976.355811805559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45976.355811805559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45976.355811805559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45976.355811805559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45976.355811805559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45976.355811805559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45976.355811805559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45976.355811805559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45976.355811805559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45976.355811805559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45976.355811805559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45976.355811805559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45976.355811805559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45976.355811805559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45976.355811805559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45976.355811805559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45976.355811805559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45976.355811805559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45976.355811805559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45976.355811805559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45976.355811805559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45976.355811805559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45976.355811805559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45976.355811805559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45976.355811805559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45976.355811805559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45976.355811805559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45976.355811805559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45976.355811805559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45976.355811805559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45976.355811805559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45976.355811805559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45976.355811805559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45976.355811805559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45976.355811805559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45976.355811805559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45976.355811805559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45976.355811805559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45976.355811805559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45976.355811805559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45976.355811805559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45976.355811805559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45976.355811805559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45976.355811805559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45976.355811805559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45976.355811805559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45976.355811805559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45976.355811805559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45976.355811805559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45976.355811805559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45976.355811805559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45976.355811805559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45976.355811805559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45976.355811805559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45976.355811805559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272.87509421296272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0.55258263889118098</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0.42645995370548917</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35964</v>
      </c>
      <c r="E5" s="95" t="s">
        <v>39021</v>
      </c>
      <c r="F5" s="96">
        <v>45976.18476851852</v>
      </c>
      <c r="G5" s="97">
        <f ca="1">IFERROR(NOW()-F5,"")</f>
        <v>0.17104328703862848</v>
      </c>
      <c r="H5" s="96">
        <v>45976.176817129628</v>
      </c>
      <c r="I5" s="135" t="str">
        <f>IFERROR(VLOOKUP(D5,DB!A:F,6,0),"")</f>
        <v>SCECO</v>
      </c>
      <c r="J5" s="135" t="str">
        <f>IFERROR(VLOOKUP(D5,DB!A:G,7,0),"")</f>
        <v>Dead</v>
      </c>
      <c r="K5" s="98" t="s">
        <v>39112</v>
      </c>
      <c r="L5" s="92" t="str">
        <f>IFERROR(VLOOKUP(D5,DB!A:I,9,0),"")</f>
        <v>Latis</v>
      </c>
    </row>
    <row r="6" spans="1:16" ht="15" customHeight="1">
      <c r="A6" s="135" t="s">
        <v>39113</v>
      </c>
      <c r="B6" s="135" t="str">
        <f>IFERROR(VLOOKUP(D6,DB!A:K,11,0),"")</f>
        <v>R4</v>
      </c>
      <c r="C6" s="94">
        <v>1</v>
      </c>
      <c r="D6" s="92" t="s">
        <v>33652</v>
      </c>
      <c r="E6" s="95" t="s">
        <v>39021</v>
      </c>
      <c r="F6" s="96"/>
      <c r="G6" s="97">
        <f ca="1">IFERROR(NOW()-F6,"")</f>
        <v>45976.355811805559</v>
      </c>
      <c r="H6" s="96">
        <v>45976.292361111111</v>
      </c>
      <c r="I6" s="135" t="str">
        <f>IFERROR(VLOOKUP(D6,DB!A:F,6,0),"")</f>
        <v>SCECO+STB</v>
      </c>
      <c r="J6" s="135" t="str">
        <f>IFERROR(VLOOKUP(D6,DB!A:G,7,0),"")</f>
        <v>Good</v>
      </c>
      <c r="K6" s="98" t="s">
        <v>39114</v>
      </c>
      <c r="L6" s="92" t="str">
        <f>IFERROR(VLOOKUP(D6,DB!A:I,9,0),"")</f>
        <v>Latis</v>
      </c>
    </row>
    <row r="7" spans="1:16" ht="15" customHeight="1">
      <c r="A7" s="135" t="s">
        <v>39113</v>
      </c>
      <c r="B7" s="135" t="str">
        <f>IFERROR(VLOOKUP(D7,DB!A:K,11,0),"")</f>
        <v>R4</v>
      </c>
      <c r="C7" s="94">
        <v>1</v>
      </c>
      <c r="D7" s="92" t="s">
        <v>36861</v>
      </c>
      <c r="E7" s="95" t="s">
        <v>39021</v>
      </c>
      <c r="F7" s="96"/>
      <c r="G7" s="97">
        <f ca="1">IFERROR(NOW()-F7,"")</f>
        <v>45976.355811805559</v>
      </c>
      <c r="H7" s="96">
        <v>45976.282638888886</v>
      </c>
      <c r="I7" s="135" t="str">
        <f>IFERROR(VLOOKUP(D7,DB!A:F,6,0),"")</f>
        <v>SCECO</v>
      </c>
      <c r="J7" s="135" t="str">
        <f>IFERROR(VLOOKUP(D7,DB!A:G,7,0),"")</f>
        <v>Dead</v>
      </c>
      <c r="K7" s="98" t="s">
        <v>39115</v>
      </c>
      <c r="L7" s="92" t="str">
        <f>IFERROR(VLOOKUP(D7,DB!A:I,9,0),"")</f>
        <v>Latis</v>
      </c>
    </row>
    <row r="8" spans="1:16" ht="15" customHeight="1">
      <c r="A8" s="135" t="s">
        <v>39113</v>
      </c>
      <c r="B8" s="135" t="str">
        <f>IFERROR(VLOOKUP(D8,DB!A:K,11,0),"")</f>
        <v>R4</v>
      </c>
      <c r="C8" s="94">
        <v>1</v>
      </c>
      <c r="D8" s="92" t="s">
        <v>7363</v>
      </c>
      <c r="E8" s="95" t="s">
        <v>39021</v>
      </c>
      <c r="F8" s="96"/>
      <c r="G8" s="97">
        <f ca="1">IFERROR(NOW()-F8,"")</f>
        <v>45976.355811805559</v>
      </c>
      <c r="H8" s="96">
        <v>45976.281944444447</v>
      </c>
      <c r="I8" s="135" t="str">
        <f>IFERROR(VLOOKUP(D8,DB!A:F,6,0),"")</f>
        <v>SCECO</v>
      </c>
      <c r="J8" s="135" t="str">
        <f>IFERROR(VLOOKUP(D8,DB!A:G,7,0),"")</f>
        <v>Vandalized</v>
      </c>
      <c r="K8" s="98" t="s">
        <v>39115</v>
      </c>
      <c r="L8" s="92" t="str">
        <f>IFERROR(VLOOKUP(D8,DB!A:I,9,0),"")</f>
        <v>Zain</v>
      </c>
    </row>
    <row r="9" spans="1:16" ht="15" customHeight="1">
      <c r="A9" s="135" t="s">
        <v>39116</v>
      </c>
      <c r="B9" s="135" t="str">
        <f>IFERROR(VLOOKUP(D9,DB!A:K,11,0),"")</f>
        <v>R4</v>
      </c>
      <c r="C9" s="94">
        <v>1</v>
      </c>
      <c r="D9" s="92" t="s">
        <v>32088</v>
      </c>
      <c r="E9" s="95" t="s">
        <v>39021</v>
      </c>
      <c r="F9" s="96">
        <v>45976.283148148148</v>
      </c>
      <c r="G9" s="97">
        <f ca="1">IFERROR(NOW()-F9,"")</f>
        <v>7.2663657410885207E-2</v>
      </c>
      <c r="H9" s="96">
        <v>45976.277083333334</v>
      </c>
      <c r="I9" s="135" t="str">
        <f>IFERROR(VLOOKUP(D9,DB!A:F,6,0),"")</f>
        <v>SCECO</v>
      </c>
      <c r="J9" s="135" t="str">
        <f>IFERROR(VLOOKUP(D9,DB!A:G,7,0),"")</f>
        <v>Dead</v>
      </c>
      <c r="K9" s="98" t="s">
        <v>39117</v>
      </c>
      <c r="L9" s="92" t="str">
        <f>IFERROR(VLOOKUP(D9,DB!A:I,9,0),"")</f>
        <v>Latis</v>
      </c>
    </row>
    <row r="10" spans="1:16" ht="15" customHeight="1">
      <c r="A10" s="135"/>
      <c r="B10" s="135" t="str">
        <f>IFERROR(VLOOKUP(D10,DB!A:K,11,0),"")</f>
        <v/>
      </c>
      <c r="C10" s="94"/>
      <c r="D10" s="92"/>
      <c r="E10" s="95"/>
      <c r="F10" s="96"/>
      <c r="G10" s="97">
        <f ca="1">IFERROR(NOW()-F10,"")</f>
        <v>45976.355811805559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45976.355811805559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45976.355811805559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45976.355811805559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45976.355811805559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45976.355811805559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45976.355811805559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45976.355811805559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45976.355811805559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45976.355811805559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45976.355811805559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45976.355811805559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45976.355811805559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45976.355811805559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45976.355811805559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45976.355811805559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45976.355811805559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45976.355811805559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45976.355811805559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45976.355811805559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45976.355811805559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45976.355811805559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45976.355811805559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45976.355811805559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45976.355811805559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45976.355811805559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45976.355811805559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45976.355811805559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45976.355811805559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45976.355811805559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45976.355811805559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45976.355811805559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45976.355811805559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45976.355811805559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45976.355811805559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45976.355811805559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45976.355811805559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45976.355811805559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45976.355811805559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45976.355811805559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45976.355811805559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45976.355811805559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45976.355811805559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45976.355811805559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45976.355811805559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45976.355811805559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45976.355811805559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45976.355811805559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45976.355811805559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45976.355811805559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45976.355811805559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45976.355811805559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45976.355811805559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45976.355811805559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45976.355811805559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45976.355811805559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45976.355811805559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45976.355811805559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45976.355811805559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45976.355811805559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45976.355811805559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45976.355811805559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45976.355811805559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45976.355811805559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45976.355811805559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45976.355811805559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45976.355811805559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45976.355811805559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45976.355811805559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45976.355811805559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45976.355811805559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45976.355811805559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45976.355811805559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45976.355811805559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45976.355811805559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45976.355811805559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45976.355811805559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45976.355811805559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45976.355811805559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45976.355811805559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45976.355811805559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45976.355811805559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45976.355811805559</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45976.355811805559</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45976.355811805559</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45976.355811805559</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45976.355811805559</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45976.355811805559</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45976.355811805559</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45976.355811805559</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45976.355811805559</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45976.355811805559</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45976.355811805559</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45976.355811805559</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45976.355811805559</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45976.355811805559</v>
      </c>
      <c r="H105" s="96"/>
      <c r="I105" s="135" t="str">
        <f>IFERROR(VLOOKUP(D105,DB!A:F,6,0),"")</f>
        <v/>
      </c>
      <c r="J105" s="135"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E1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84.523751620370604</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50.166934490742278</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27.69470069444651</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33332</v>
      </c>
      <c r="E6" s="124" t="s">
        <v>39021</v>
      </c>
      <c r="F6" s="157">
        <v>45976.195474537039</v>
      </c>
      <c r="G6" s="126">
        <f t="shared" ref="G6:G53" ca="1" si="2">IFERROR(NOW()-F6,"")</f>
        <v>0.16033726852037944</v>
      </c>
      <c r="H6" s="125">
        <v>45976.02925925926</v>
      </c>
      <c r="I6" s="124" t="str">
        <f>IFERROR(VLOOKUP(D6,DB!A:F,6,0),"")</f>
        <v>SCECO</v>
      </c>
      <c r="J6" s="124" t="str">
        <f>IFERROR(VLOOKUP(D6,DB!A:G,7,0),"")</f>
        <v>Dead</v>
      </c>
      <c r="K6" s="124" t="s">
        <v>39127</v>
      </c>
      <c r="L6" s="124" t="str">
        <f>IFERROR(VLOOKUP(D6,DB!A:I,9,0),"")</f>
        <v>Latis</v>
      </c>
    </row>
    <row r="7" spans="1:13">
      <c r="A7" s="124"/>
      <c r="B7" s="124" t="str">
        <f>IFERROR(VLOOKUP(D7,DB!A:K,11,0),"")</f>
        <v/>
      </c>
      <c r="C7" s="124"/>
      <c r="D7" s="124"/>
      <c r="E7" s="124"/>
      <c r="F7" s="124"/>
      <c r="G7" s="126">
        <f t="shared" ca="1" si="2"/>
        <v>45976.355811805559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45976.355811805559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45976.355811805559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45976.355811805559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45976.355811805559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45976.355811805559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45976.355811805559</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45976.355811805559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45976.355811805559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45976.355811805559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45976.355811805559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45976.355811805559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45976.355811805559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45976.355811805559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45976.355811805559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45976.355811805559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45976.355811805559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45976.355811805559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45976.355811805559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45976.355811805559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45976.355811805559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45976.355811805559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45976.355811805559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45976.355811805559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45976.355811805559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45976.355811805559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45976.355811805559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45976.355811805559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45976.355811805559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45976.355811805559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45976.355811805559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45976.355811805559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45976.355811805559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45976.355811805559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45976.355811805559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45976.355811805559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45976.355811805559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45976.355811805559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45976.355811805559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45976.355811805559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45976.355811805559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45976.355811805559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45976.355811805559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45976.355811805559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45976.355811805559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45976.355811805559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45976.355811805559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45976.355811805559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45976.355811805559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45976.355811805559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45976.355811805559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45976.355811805559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45976.355811805559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45976.355811805559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45976.355811805559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45976.355811805559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45976.355811805559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45976.355811805559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45976.355811805559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45976.355811805559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45976.355811805559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45976.355811805559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45976.355811805559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45976.355811805559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45976.355811805559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45976.355811805559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45976.355811805559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45976.355811805559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45976.355811805559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45976.355811805559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45976.355811805559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45976.355811805559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45976.355811805559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45976.355811805559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45976.355811805559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45976.355811805559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45976.355811805559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45976.355811805559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45976.355811805559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45976.355811805559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45976.355811805559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45976.355811805559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45976.355811805559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45976.355811805559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45976.355811805559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45976.355811805559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45976.355811805559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45976.355811805559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45976.355811805559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45976.355811805559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45976.355811805559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45976.355811805559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45976.355811805559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45976.355811805559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45976.355811805559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45976.355811805559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45976.355811805559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45976.355811805559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45976.355811805559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45976.355811805559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45976.355811805559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45976.355811805559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45976.355811805559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45976.355811805559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45976.355811805559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45976.355811805559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45976.355811805559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45976.355811805559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45976.355811805559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45976.355811805559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45976.355811805559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45976.355811805559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45976.355811805559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45976.355811805559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45976.355811805559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45976.355811805559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45976.355811805559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45976.355811805559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45976.355811805559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45976.355811805559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45976.355811805559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45976.355811805559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45976.355811805559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45976.355811805559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45976.355811805559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45976.355811805559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45976.355811805559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45976.355811805559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45976.355811805559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45976.355811805559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45976.355811805559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45976.355811805559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45976.355811805559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45976.355811805559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45976.355811805559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45976.355811805559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45976.355811805559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45976.355811805559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45976.355811805559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45976.355811805559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45976.355811805559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45976.355811805559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45976.355811805559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45976.355811805559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45976.355811805559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45976.355811805559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45976.355811805559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45976.355811805559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45976.355811805559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45976.355811805559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45976.355811805559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45976.355811805559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45976.355811805559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45976.355811805559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45976.355811805559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45976.355811805559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45976.355811805559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45976.355811805559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45976.355811805559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45976.355811805559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45976.355811805559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45976.355811805559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45976.355811805559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45976.355811805559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45976.355811805559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45976.355811805559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45976.355811805559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45976.355811805559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45976.355811805559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45976.355811805559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45976.355811805559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45976.355811805559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45976.355811805559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45976.355811805559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45976.355811805559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45976.355811805559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45976.355811805559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45976.355811805559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45976.355811805559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45976.355811805559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45976.355811805559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45976.355811805559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45976.355811805559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45976.355811805559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45976.355811805559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45976.355811805559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45976.355811805559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45976.355811805559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45976.355811805559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45976.355811805559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45976.355811805559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45976.355811805559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45976.355811805559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45976.355811805559</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2"/>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34170</v>
      </c>
      <c r="E2" s="124" t="s">
        <v>39021</v>
      </c>
      <c r="F2" s="143">
        <v>45976.337025462963</v>
      </c>
      <c r="G2" s="105">
        <f t="shared" ref="G2:G24" ca="1" si="0">IFERROR(NOW()-F2,"-")</f>
        <v>1.8786342596285976E-2</v>
      </c>
      <c r="H2" s="143">
        <v>45976.331099537034</v>
      </c>
      <c r="I2" s="141" t="str">
        <f>IFERROR(VLOOKUP(D2,DB!A:F,6,0),"")</f>
        <v>SCECO</v>
      </c>
      <c r="J2" s="141" t="str">
        <f>IFERROR(VLOOKUP(D2,DB!A:G,7,0),"")</f>
        <v>Dead</v>
      </c>
      <c r="K2" s="144" t="s">
        <v>39129</v>
      </c>
      <c r="L2" s="145" t="str">
        <f>IFERROR(VLOOKUP(D2,DB!A:I,9,0),"")</f>
        <v>Latis</v>
      </c>
    </row>
    <row r="3" spans="1:16382" ht="31.5" customHeight="1">
      <c r="A3" s="140" t="s">
        <v>39130</v>
      </c>
      <c r="B3" s="141" t="str">
        <f>IFERROR(VLOOKUP(D3,DB!A:K,11,0),"")</f>
        <v>R6</v>
      </c>
      <c r="C3" s="142">
        <v>1</v>
      </c>
      <c r="D3" s="141" t="s">
        <v>29382</v>
      </c>
      <c r="E3" s="124" t="s">
        <v>39021</v>
      </c>
      <c r="F3" s="143">
        <v>45976.340844907405</v>
      </c>
      <c r="G3" s="105">
        <f t="shared" ca="1" si="0"/>
        <v>1.4966898153943475E-2</v>
      </c>
      <c r="H3" s="143">
        <v>45976.320451388892</v>
      </c>
      <c r="I3" s="141" t="str">
        <f>IFERROR(VLOOKUP(D3,DB!A:F,6,0),"")</f>
        <v>SCECO</v>
      </c>
      <c r="J3" s="141" t="str">
        <f>IFERROR(VLOOKUP(D3,DB!A:G,7,0),"")</f>
        <v>Dead</v>
      </c>
      <c r="K3" s="144" t="s">
        <v>39131</v>
      </c>
      <c r="L3" s="145" t="str">
        <f>IFERROR(VLOOKUP(D3,DB!A:I,9,0),"")</f>
        <v>Latis</v>
      </c>
    </row>
    <row r="4" spans="1:16382" ht="31.5" customHeight="1">
      <c r="A4" s="140" t="s">
        <v>39132</v>
      </c>
      <c r="B4" s="141" t="str">
        <f>IFERROR(VLOOKUP(D4,DB!A:K,11,0),"")</f>
        <v>R6</v>
      </c>
      <c r="C4" s="142">
        <v>1</v>
      </c>
      <c r="D4" s="141" t="s">
        <v>34252</v>
      </c>
      <c r="E4" s="124" t="s">
        <v>39021</v>
      </c>
      <c r="F4" s="143">
        <v>45976.346747685187</v>
      </c>
      <c r="G4" s="105">
        <f t="shared" ca="1" si="0"/>
        <v>9.0641203714767471E-3</v>
      </c>
      <c r="H4" s="143">
        <v>45976.34103009259</v>
      </c>
      <c r="I4" s="141" t="str">
        <f>IFERROR(VLOOKUP(D4,DB!A:F,6,0),"")</f>
        <v>SCECO</v>
      </c>
      <c r="J4" s="141" t="str">
        <f>IFERROR(VLOOKUP(D4,DB!A:G,7,0),"")</f>
        <v>Vandalized</v>
      </c>
      <c r="K4" s="144" t="s">
        <v>39133</v>
      </c>
      <c r="L4" s="145" t="str">
        <f>IFERROR(VLOOKUP(D4,DB!A:I,9,0),"")</f>
        <v>Latis</v>
      </c>
    </row>
    <row r="5" spans="1:16382" ht="31.5" customHeight="1">
      <c r="A5" s="140"/>
      <c r="B5" s="141" t="str">
        <f>IFERROR(VLOOKUP(D5,DB!A:K,11,0),"")</f>
        <v/>
      </c>
      <c r="C5" s="142"/>
      <c r="D5" s="141"/>
      <c r="E5" s="124"/>
      <c r="F5" s="143"/>
      <c r="G5" s="105">
        <f t="shared" ca="1" si="0"/>
        <v>45976.355811805559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45976.355811805559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45976.355811805559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45976.355811805559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45976.355811805559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45976.355811805559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45976.355811805559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45976.355811805559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45976.355811805559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45976.355811805559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45976.355811805559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45976.355811805559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45976.355811805559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45976.355811805559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45976.355811805559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45976.355811805559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45976.355811805559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45976.355811805559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45976.355811805559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45976.355811805559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ref="G25:G88" ca="1" si="1">IFERROR(NOW()-F25,"-")</f>
        <v>45976.355811805559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45976.355811805559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45976.355811805559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45976.355811805559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45976.355811805559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45976.355811805559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45976.355811805559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45976.355811805559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45976.355811805559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45976.355811805559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45976.355811805559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45976.355811805559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45976.355811805559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45976.355811805559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45976.355811805559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45976.355811805559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45976.355811805559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45976.355811805559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45976.355811805559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45976.355811805559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45976.355811805559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45976.355811805559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45976.355811805559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45976.355811805559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45976.355811805559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45976.355811805559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45976.355811805559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45976.355811805559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45976.355811805559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45976.355811805559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45976.355811805559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45976.355811805559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45976.355811805559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45976.355811805559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45976.355811805559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45976.355811805559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45976.355811805559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45976.355811805559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45976.355811805559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45976.355811805559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45976.355811805559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45976.355811805559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45976.355811805559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45976.355811805559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45976.355811805559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45976.355811805559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45976.355811805559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45976.355811805559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45976.355811805559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45976.355811805559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45976.355811805559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45976.355811805559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45976.355811805559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45976.355811805559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45976.355811805559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45976.355811805559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45976.355811805559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45976.355811805559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45976.355811805559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45976.355811805559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45976.355811805559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45976.355811805559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45976.355811805559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45976.355811805559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ref="G89:G122" ca="1" si="2">IFERROR(NOW()-F89,"-")</f>
        <v>45976.355811805559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45976.355811805559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45976.355811805559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45976.355811805559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45976.355811805559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45976.355811805559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45976.355811805559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45976.355811805559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45976.355811805559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45976.355811805559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45976.355811805559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45976.355811805559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45976.355811805559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45976.355811805559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45976.355811805559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45976.355811805559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45976.355811805559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45976.355811805559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45976.355811805559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45976.355811805559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45976.355811805559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45976.355811805559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45976.355811805559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45976.355811805559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45976.355811805559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45976.355811805559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45976.355811805559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45976.355811805559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45976.355811805559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45976.355811805559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45976.355811805559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45976.355811805559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45976.355811805559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45976.355811805559</v>
      </c>
      <c r="H122" s="143"/>
      <c r="I122" s="141" t="str">
        <f>IFERROR(VLOOKUP(D122,DB!A:F,6,0),"")</f>
        <v/>
      </c>
      <c r="J122" s="141" t="str">
        <f>IFERROR(VLOOKUP(D122,DB!A:G,7,0),"")</f>
        <v/>
      </c>
      <c r="K122" s="144"/>
      <c r="L122" s="145" t="str">
        <f>IFERROR(VLOOKUP(D122,DB!A:I,9,0),"")</f>
        <v/>
      </c>
    </row>
  </sheetData>
  <dataValidations count="2">
    <dataValidation allowBlank="1" showInputMessage="1" showErrorMessage="1" sqref="E1" xr:uid="{9E1BC488-8814-4F8A-8DBE-742B3278AB71}"/>
    <dataValidation type="list" allowBlank="1" showInputMessage="1" showErrorMessage="1" sqref="E2:E1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2025-11-15T05:34:24Z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