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42" documentId="120_S{2AC9BD13-BADA-5192-A53E-5A8FF88502F6}" xr6:coauthVersionLast="47" xr6:coauthVersionMax="47" xr10:uidLastSave="{3A36C930-A1E5-4630-905E-79C306F0ED8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J3" i="1"/>
  <c r="J4" i="1"/>
  <c r="J5" i="1"/>
  <c r="I3" i="1"/>
  <c r="I4" i="1"/>
  <c r="I5" i="1"/>
  <c r="G3" i="1"/>
  <c r="G4" i="1"/>
  <c r="G5" i="1"/>
  <c r="B3" i="1"/>
  <c r="B4" i="1"/>
  <c r="B5"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<sst xmlns="http://schemas.openxmlformats.org/spreadsheetml/2006/main" count="180292" uniqueCount="39125">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</sst>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317.63973738425557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78" t="s">
        <v>19851</v>
      </c>
      <c r="E3" s="142" t="s">
        <v>39024</v>
      </c>
      <c r="F3" s="143">
        <v>45980.516608796293</v>
      </c>
      <c r="G3" s="144">
        <f ca="1">IFERROR(NOW()-F3,"")</f>
        <v>7.1554513888258953E-2</v>
      </c>
      <c r="H3" s="143"/>
      <c r="I3" s="141" t="str">
        <f>IFERROR(VLOOKUP(D3,DB!A:F,6,0),"")</f>
        <v>SCECO</v>
      </c>
      <c r="J3" s="141" t="str">
        <f>IFERROR(VLOOKUP(D3,DB!A:G,7,0),"")</f>
        <v>No BB Design+Weak</v>
      </c>
      <c r="K3" s="145"/>
      <c r="L3" s="146" t="str">
        <f>IFERROR(VLOOKUP(D3,DB!A:I,9,0),"")</f>
        <v>Latis</v>
      </c>
    </row>
    <row r="4" spans="1:15" ht="15" customHeight="1">
      <c r="A4" s="140"/>
      <c r="B4" s="141" t="str">
        <f>IFERROR(VLOOKUP(D4,DB!A:K,11,0),"")</f>
        <v/>
      </c>
      <c r="C4" s="141"/>
      <c r="D4" s="78"/>
      <c r="E4" s="142"/>
      <c r="F4" s="143"/>
      <c r="G4" s="144">
        <f ca="1">IFERROR(NOW()-F4,"")</f>
        <v>45980.588163310182</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45980.588163310182</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45980.588163310182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45980.588163310182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45980.588163310182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45980.588163310182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45980.588163310182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45980.588163310182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45980.588163310182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45980.588163310182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45980.588163310182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45980.588163310182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45980.588163310182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45980.588163310182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45980.588163310182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45980.588163310182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45980.588163310182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45980.588163310182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45980.588163310182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45980.588163310182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45980.588163310182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45980.588163310182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45980.588163310182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45980.588163310182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45980.588163310182</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45980.588163310182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45980.588163310182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45980.588163310182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45980.588163310182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45980.588163310182</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45980.588163310182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45980.588163310182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45980.588163310182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45980.588163310182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45980.588163310182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45980.588163310182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45980.588163310182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45980.588163310182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45980.588163310182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45980.588163310182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45980.588163310182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45980.588163310182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45980.588163310182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45980.588163310182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45980.588163310182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45980.588163310182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45980.588163310182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45980.588163310182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45980.588163310182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45980.588163310182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45980.588163310182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45980.588163310182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45980.588163310182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45980.588163310182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45980.588163310182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45980.588163310182</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39024</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155.58832534722023</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7</v>
      </c>
      <c r="D4" s="18" t="s">
        <v>22351</v>
      </c>
      <c r="E4" s="102" t="s">
        <v>39024</v>
      </c>
      <c r="F4" s="103">
        <v>45980.529537037037</v>
      </c>
      <c r="G4" s="104">
        <f ca="1">IFERROR(NOW()-F4,"-")</f>
        <v>5.8626273144909646E-2</v>
      </c>
      <c r="H4" s="103">
        <v>45980.511481481481</v>
      </c>
      <c r="I4" s="18" t="str">
        <f>IFERROR(VLOOKUP(D4,DB!A:F,6,0),"")</f>
        <v>SCECO</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45980.588163310182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45980.588163310182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45980.588163310182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45980.588163310182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45980.588163310182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45980.588163310182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45980.588163310182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45980.588163310182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45980.588163310182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45980.588163310182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45980.588163310182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45980.588163310182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45980.588163310182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45980.588163310182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45980.588163310182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45980.588163310182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45980.588163310182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45980.588163310182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45980.588163310182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45980.588163310182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45980.588163310182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45980.588163310182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45980.588163310182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45980.588163310182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45980.588163310182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45980.588163310182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45980.588163310182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45980.588163310182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45980.588163310182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45980.588163310182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45980.588163310182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45980.588163310182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45980.588163310182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45980.588163310182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45980.588163310182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45980.588163310182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45980.588163310182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45980.588163310182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45980.588163310182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45980.588163310182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45980.588163310182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45980.588163310182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45980.588163310182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45980.588163310182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45980.588163310182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45980.588163310182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45980.588163310182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45980.588163310182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45980.588163310182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45980.588163310182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45980.588163310182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45980.588163310182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45980.588163310182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45980.588163310182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45980.588163310182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45980.588163310182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45980.588163310182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45980.588163310182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45980.588163310182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45980.588163310182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45980.588163310182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45980.588163310182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45980.588163310182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45980.588163310182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45980.588163310182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45980.588163310182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45980.588163310182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45980.588163310182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45980.588163310182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45980.588163310182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45980.588163310182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45980.588163310182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45980.588163310182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45980.588163310182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45980.588163310182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45980.588163310182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45980.588163310182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45980.588163310182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45980.588163310182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45980.588163310182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45980.588163310182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45980.588163310182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45980.588163310182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45980.588163310182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45980.588163310182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45980.588163310182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45980.588163310182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45980.588163310182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45980.588163310182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45980.588163310182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45980.588163310182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45980.588163310182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45980.588163310182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45980.588163310182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45980.588163310182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45980.588163310182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45980.588163310182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45980.588163310182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45980.588163310182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45980.588163310182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45980.588163310182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45980.588163310182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45980.588163310182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45980.588163310182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45980.588163310182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45980.588163310182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45980.588163310182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45980.588163310182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45980.588163310182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45980.588163310182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45980.588163310182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45980.588163310182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45980.588163310182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45980.588163310182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45980.588163310182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45980.588163310182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45980.588163310182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45980.588163310182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45980.588163310182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45980.588163310182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45980.588163310182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45980.588163310182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45980.588163310182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45980.588163310182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45980.588163310182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45980.588163310182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45980.588163310182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45980.588163310182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45980.588163310182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45980.588163310182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45980.588163310182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45980.588163310182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45980.588163310182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45980.588163310182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45980.588163310182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45980.588163310182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45980.588163310182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45980.588163310182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45980.588163310182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45980.588163310182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45980.588163310182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45980.588163310182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45980.588163310182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45980.588163310182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45980.588163310182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45980.588163310182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45980.588163310182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45980.588163310182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45980.588163310182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45980.588163310182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45980.588163310182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45980.588163310182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45980.588163310182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45980.588163310182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45980.588163310182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45980.588163310182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45980.588163310182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45980.588163310182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45980.588163310182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45980.588163310182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45980.588163310182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45980.588163310182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45980.588163310182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45980.588163310182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45980.588163310182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45980.588163310182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45980.588163310182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45980.588163310182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45980.588163310182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45980.588163310182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45980.588163310182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45980.588163310182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45980.588163310182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45980.588163310182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45980.588163310182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45980.588163310182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45980.588163310182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45980.588163310182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45980.588163310182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45980.588163310182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45980.588163310182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45980.588163310182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45980.588163310182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45980.588163310182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45980.588163310182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45980.588163310182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45980.588163310182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45980.588163310182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45980.588163310182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45980.588163310182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45980.588163310182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45980.588163310182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45980.588163310182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45980.588163310182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45980.588163310182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45980.588163310182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45980.588163310182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45980.588163310182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45980.588163310182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45980.588163310182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45980.588163310182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45980.588163310182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45980.588163310182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45980.588163310182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45980.588163310182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45980.588163310182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45980.588163310182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45980.588163310182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45980.588163310182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45980.588163310182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45980.588163310182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45980.588163310182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45980.588163310182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45980.588163310182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45980.588163310182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45980.588163310182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45980.588163310182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45980.588163310182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45980.588163310182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45980.588163310182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45980.588163310182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45980.588163310182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45980.588163310182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45980.588163310182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45980.588163310182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45980.588163310182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45980.588163310182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45980.588163310182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45980.588163310182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45980.588163310182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45980.588163310182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45980.588163310182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45980.588163310182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45980.588163310182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45980.588163310182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45980.588163310182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45980.588163310182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45980.588163310182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45980.588163310182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45980.588163310182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45980.588163310182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45980.588163310182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45980.588163310182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45980.588163310182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45980.588163310182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45980.588163310182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45980.588163310182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45980.588163310182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45980.588163310182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45980.588163310182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45980.588163310182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45980.588163310182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45980.588163310182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45980.588163310182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45980.588163310182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45980.588163310182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45980.588163310182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45980.588163310182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45980.588163310182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45980.588163310182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45980.588163310182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45980.588163310182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45980.588163310182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45980.588163310182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45980.588163310182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45980.588163310182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45980.588163310182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45980.588163310182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45980.588163310182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45980.588163310182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45980.588163310182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45980.588163310182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45980.588163310182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45980.588163310182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45980.588163310182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45980.588163310182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45980.588163310182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45980.588163310182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45980.588163310182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45980.588163310182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45980.588163310182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45980.588163310182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45980.588163310182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45980.588163310182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45980.588163310182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45980.588163310182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45980.588163310182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45980.588163310182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45980.588163310182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45980.588163310182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45980.588163310182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45980.588163310182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45980.588163310182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45980.588163310182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45980.588163310182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45980.588163310182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45980.588163310182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45980.588163310182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45980.588163310182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45980.588163310182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45980.588163310182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45980.588163310182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45980.588163310182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45980.588163310182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45980.588163310182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45980.588163310182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45980.588163310182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45980.588163310182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45980.588163310182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45980.588163310182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45980.588163310182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45980.588163310182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45980.588163310182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45980.588163310182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45980.588163310182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45980.588163310182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45980.588163310182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45980.588163310182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45980.588163310182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45980.588163310182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45980.588163310182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45980.588163310182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45980.588163310182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45980.588163310182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45980.588163310182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45980.588163310182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45980.588163310182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45980.588163310182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45980.588163310182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45980.588163310182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45980.588163310182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45980.588163310182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45980.588163310182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45980.588163310182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45980.588163310182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45980.588163310182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45980.588163310182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45980.588163310182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45980.588163310182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45980.588163310182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45980.588163310182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45980.588163310182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45980.588163310182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45980.588163310182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45980.588163310182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45980.588163310182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45980.588163310182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45980.588163310182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45980.588163310182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45980.588163310182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45980.588163310182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45980.588163310182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45980.588163310182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45980.588163310182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45980.588163310182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45980.588163310182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45980.588163310182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45980.588163310182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45980.588163310182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45980.588163310182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45980.588163310182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45980.588163310182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45980.588163310182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45980.588163310182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45980.588163310182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45980.588163310182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45980.588163310182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45980.588163310182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45980.588163310182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45980.588163310182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45980.588163310182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45980.588163310182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45980.588163310182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45980.588163310182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45980.588163310182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45980.588163310182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45980.588163310182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45980.588163310182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45980.588163310182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45980.588163310182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45980.588163310182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45980.588163310182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45980.588163310182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45980.588163310182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45980.588163310182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45980.588163310182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45980.588163310182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45980.588163310182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45980.588163310182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45980.588163310182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45980.588163310182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45980.588163310182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45980.588163310182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45980.588163310182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45980.588163310182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45980.588163310182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45980.588163310182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45980.588163310182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45980.588163310182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45980.588163310182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45980.588163310182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45980.588163310182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45980.588163310182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45980.588163310182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45980.588163310182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45980.588163310182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45980.588163310182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45980.588163310182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45980.588163310182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45980.588163310182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45980.588163310182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45980.588163310182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45980.588163310182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45980.588163310182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45980.588163310182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45980.588163310182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45980.588163310182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45980.588163310182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45980.588163310182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45980.588163310182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45980.588163310182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45980.588163310182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45980.588163310182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45980.588163310182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45980.588163310182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45980.588163310182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45980.588163310182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45980.588163310182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45980.588163310182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45980.588163310182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45980.588163310182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45980.588163310182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45980.588163310182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45980.588163310182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45980.588163310182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45980.588163310182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45980.588163310182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45980.588163310182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45980.588163310182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45980.588163310182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45980.588163310182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45980.588163310182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45980.588163310182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45980.588163310182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45980.588163310182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45980.588163310182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45980.588163310182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45980.588163310182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45980.588163310182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45980.588163310182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45980.588163310182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45980.588163310182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45980.588163310182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45980.588163310182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45980.588163310182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45980.588163310182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45980.588163310182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45980.588163310182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45980.588163310182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45980.588163310182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45980.588163310182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45980.588163310182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45980.588163310182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45980.588163310182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45980.588163310182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45980.588163310182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45980.588163310182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45980.588163310182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45980.588163310182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45980.588163310182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45980.588163310182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45980.588163310182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45980.588163310182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45980.588163310182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45980.588163310182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45980.588163310182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45980.588163310182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45980.588163310182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45980.588163310182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45980.588163310182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45980.588163310182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45980.588163310182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45980.588163310182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45980.588163310182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45980.588163310182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45980.588163310182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45980.588163310182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45980.588163310182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45980.588163310182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45980.588163310182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45980.588163310182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45980.588163310182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45980.588163310182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45980.588163310182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45980.588163310182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45980.588163310182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45980.588163310182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45980.588163310182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45980.588163310182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45980.588163310182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45980.588163310182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45980.588163310182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45980.588163310182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45980.588163310182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45980.588163310182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45980.588163310182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45980.588163310182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45980.588163310182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45980.588163310182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45980.588163310182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45980.588163310182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45980.588163310182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45980.588163310182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45980.588163310182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45980.588163310182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45980.588163310182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45980.588163310182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45980.588163310182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45980.588163310182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45980.588163310182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45980.588163310182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45980.588163310182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45980.588163310182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45980.588163310182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45980.588163310182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45980.588163310182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45980.588163310182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45980.588163310182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45980.588163310182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45980.588163310182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45980.588163310182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45980.588163310182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45980.588163310182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45980.588163310182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45980.588163310182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45980.588163310182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45980.588163310182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45980.588163310182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45980.588163310182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45980.588163310182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45980.588163310182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45980.588163310182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45980.588163310182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45980.588163310182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45980.588163310182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45980.588163310182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45980.588163310182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45980.588163310182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45980.588163310182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45980.588163310182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45980.588163310182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45980.588163310182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45980.588163310182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45980.588163310182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45980.588163310182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45980.588163310182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45980.588163310182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45980.588163310182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45980.588163310182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45980.588163310182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45980.588163310182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45980.588163310182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45980.588163310182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45980.588163310182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45980.588163310182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45980.588163310182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45980.588163310182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45980.588163310182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45980.588163310182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45980.588163310182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45980.588163310182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45980.588163310182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45980.588163310182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45980.588163310182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45980.588163310182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45980.588163310182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45980.588163310182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45980.588163310182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45980.588163310182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45980.588163310182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45980.588163310182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45980.588163310182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45980.588163310182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45980.588163310182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45980.588163310182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45980.588163310182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45980.588163310182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45980.588163310182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45980.588163310182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45980.588163310182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45980.588163310182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45980.588163310182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45980.588163310182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45980.588163310182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45980.588163310182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45980.588163310182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45980.588163310182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45980.588163310182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45980.588163310182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45980.588163310182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45980.588163310182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45980.588163310182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45980.588163310182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45980.588163310182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45980.588163310182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45980.588163310182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45980.588163310182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45980.588163310182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45980.588163310182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45980.588163310182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45980.588163310182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45980.588163310182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45980.588163310182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45980.588163310182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45980.588163310182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45980.588163310182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45980.588163310182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45980.588163310182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45980.588163310182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45980.588163310182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45980.588163310182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45980.588163310182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45980.588163310182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45980.588163310182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45980.588163310182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45980.588163310182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45980.588163310182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45980.588163310182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45980.588163310182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45980.588163310182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45980.588163310182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45980.588163310182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45980.588163310182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45980.588163310182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45980.588163310182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45980.588163310182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45980.588163310182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45980.588163310182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45980.588163310182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45980.588163310182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45980.588163310182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45980.588163310182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45980.588163310182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45980.588163310182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45980.588163310182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45980.588163310182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45980.588163310182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45980.588163310182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45980.588163310182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45980.588163310182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45980.588163310182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45980.588163310182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45980.588163310182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45980.588163310182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45980.588163310182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45980.588163310182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45980.588163310182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45980.588163310182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45980.588163310182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45980.588163310182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45980.588163310182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45980.588163310182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45980.588163310182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45980.588163310182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45980.588163310182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45980.588163310182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45980.588163310182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45980.588163310182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45980.588163310182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45980.588163310182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45980.588163310182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45980.588163310182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45980.588163310182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45980.588163310182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45980.588163310182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45980.588163310182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45980.588163310182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45980.588163310182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45980.588163310182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45980.588163310182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45980.588163310182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45980.588163310182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45980.588163310182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45980.588163310182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45980.588163310182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45980.588163310182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45980.588163310182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45980.588163310182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45980.588163310182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45980.588163310182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45980.588163310182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45980.588163310182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45980.588163310182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45980.588163310182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45980.588163310182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45980.588163310182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45980.588163310182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45980.588163310182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45980.588163310182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45980.588163310182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45980.588163310182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45980.588163310182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45980.588163310182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45980.588163310182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45980.588163310182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45980.588163310182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45980.588163310182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45980.588163310182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45980.588163310182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45980.588163310182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45980.588163310182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45980.588163310182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45980.588163310182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45980.588163310182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45980.588163310182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45980.588163310182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45980.588163310182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45980.588163310182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45980.588163310182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45980.588163310182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45980.588163310182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45980.588163310182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45980.588163310182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45980.588163310182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45980.588163310182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45980.588163310182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45980.588163310182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45980.588163310182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45980.588163310182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45980.588163310182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45980.588163310182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45980.588163310182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45980.588163310182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45980.588163310182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45980.588163310182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45980.588163310182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45980.588163310182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45980.588163310182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45980.588163310182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45980.588163310182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45980.588163310182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45980.588163310182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45980.588163310182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45980.588163310182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45980.588163310182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45980.588163310182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45980.588163310182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45980.588163310182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45980.588163310182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45980.588163310182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45980.588163310182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45980.588163310182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45980.588163310182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45980.588163310182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45980.588163310182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45980.588163310182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45980.588163310182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45980.588163310182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45980.588163310182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45980.588163310182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45980.588163310182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45980.588163310182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45980.588163310182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45980.588163310182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45980.588163310182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45980.588163310182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45980.588163310182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45980.588163310182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45980.588163310182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45980.588163310182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45980.588163310182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45980.588163310182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45980.588163310182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45980.588163310182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45980.588163310182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45980.588163310182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45980.588163310182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45980.588163310182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45980.588163310182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45980.588163310182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45980.588163310182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45980.588163310182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45980.588163310182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45980.588163310182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45980.588163310182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45980.588163310182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45980.588163310182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45980.588163310182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45980.588163310182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45980.588163310182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45980.588163310182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45980.588163310182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45980.588163310182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45980.588163310182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45980.588163310182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45980.588163310182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45980.588163310182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45980.588163310182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45980.588163310182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45980.588163310182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45980.588163310182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45980.588163310182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45980.588163310182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45980.588163310182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45980.588163310182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45980.588163310182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45980.588163310182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45980.588163310182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45980.588163310182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45980.588163310182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45980.588163310182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45980.588163310182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45980.588163310182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45980.588163310182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45980.588163310182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45980.588163310182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45980.588163310182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45980.588163310182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45980.588163310182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45980.588163310182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45980.588163310182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45980.588163310182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45980.588163310182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45980.588163310182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45980.588163310182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45980.588163310182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45980.588163310182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45980.588163310182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45980.588163310182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45980.588163310182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45980.588163310182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45980.588163310182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45980.588163310182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45980.588163310182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45980.588163310182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45980.588163310182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45980.588163310182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45980.588163310182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45980.588163310182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45980.588163310182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45980.588163310182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45980.588163310182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45980.588163310182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45980.588163310182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45980.588163310182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45980.588163310182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45980.588163310182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45980.588163310182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45980.588163310182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45980.588163310182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45980.588163310182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45980.588163310182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45980.588163310182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45980.588163310182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45980.588163310182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45980.588163310182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45980.588163310182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45980.588163310182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45980.588163310182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45980.588163310182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45980.588163310182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45980.588163310182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45980.588163310182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45980.588163310182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45980.588163310182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45980.588163310182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45980.588163310182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45980.588163310182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45980.588163310182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45980.588163310182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45980.588163310182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45980.588163310182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45980.588163310182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45980.588163310182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45980.588163310182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45980.588163310182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45980.588163310182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45980.588163310182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45980.588163310182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45980.588163310182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45980.588163310182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45980.588163310182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45980.588163310182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45980.588163310182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45980.588163310182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45980.588163310182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45980.588163310182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45980.588163310182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45980.588163310182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45980.588163310182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45980.588163310182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45980.588163310182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45980.588163310182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45980.588163310182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45980.588163310182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45980.588163310182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45980.588163310182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45980.588163310182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45980.588163310182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45980.588163310182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45980.588163310182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45980.588163310182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45980.588163310182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45980.588163310182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45980.588163310182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45980.588163310182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45980.588163310182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45980.588163310182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45980.588163310182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45980.588163310182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45980.588163310182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45980.588163310182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45980.588163310182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45980.588163310182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45980.588163310182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45980.588163310182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45980.588163310182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45980.588163310182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45980.588163310182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45980.588163310182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45980.588163310182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45980.588163310182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45980.588163310182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45980.588163310182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45980.588163310182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45980.588163310182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45980.588163310182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45980.588163310182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45980.588163310182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45980.588163310182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45980.588163310182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45980.588163310182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45980.588163310182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45980.588163310182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45980.588163310182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45980.588163310182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45980.588163310182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45980.588163310182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45980.588163310182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45980.588163310182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45980.588163310182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45980.588163310182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45980.588163310182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45980.588163310182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45980.588163310182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45980.588163310182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45980.588163310182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45980.588163310182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45980.588163310182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45980.588163310182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45980.588163310182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45980.588163310182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45980.588163310182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45980.588163310182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45980.588163310182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45980.588163310182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45980.588163310182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45980.588163310182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45980.588163310182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45980.588163310182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45980.588163310182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45980.588163310182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45980.588163310182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45980.588163310182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45980.588163310182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45980.588163310182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45980.588163310182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45980.588163310182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45980.588163310182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45980.588163310182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45980.588163310182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45980.588163310182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45980.588163310182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45980.588163310182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45980.588163310182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45980.588163310182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45980.588163310182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45980.588163310182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45980.588163310182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45980.588163310182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45980.588163310182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45980.588163310182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45980.588163310182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45980.588163310182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45980.588163310182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45980.588163310182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45980.588163310182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45980.588163310182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45980.588163310182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45980.588163310182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45980.588163310182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45980.588163310182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45980.588163310182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45980.588163310182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45980.588163310182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45980.588163310182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45980.588163310182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45980.588163310182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45980.588163310182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45980.588163310182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45980.588163310182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45980.588163310182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45980.588163310182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45980.588163310182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45980.588163310182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45980.588163310182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45980.588163310182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45980.588163310182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45980.588163310182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45980.588163310182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45980.588163310182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45980.588163310182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45980.588163310182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45980.588163310182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45980.588163310182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45980.588163310182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45980.588163310182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45980.588163310182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45980.588163310182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45980.588163310182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45980.588163310182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45980.588163310182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45980.588163310182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45980.588163310182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45980.588163310182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45980.588163310182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45980.588163310182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45980.588163310182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45980.588163310182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45980.588163310182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45980.588163310182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45980.588163310182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45980.588163310182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45980.588163310182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45980.588163310182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45980.588163310182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45980.588163310182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45980.588163310182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45980.588163310182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45980.588163310182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45980.588163310182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45980.588163310182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45980.588163310182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45980.588163310182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45980.588163310182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45980.588163310182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45980.588163310182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45980.588163310182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45980.588163310182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45980.588163310182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45980.588163310182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45980.588163310182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45980.588163310182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45980.588163310182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45980.588163310182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45980.588163310182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45980.588163310182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45980.588163310182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45980.588163310182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45980.588163310182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45980.588163310182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45980.588163310182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45980.588163310182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45980.588163310182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45980.588163310182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45980.588163310182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45980.588163310182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45980.588163310182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45980.588163310182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45980.588163310182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45980.588163310182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45980.588163310182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45980.588163310182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45980.588163310182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45980.588163310182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45980.588163310182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45980.588163310182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45980.588163310182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45980.588163310182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45980.588163310182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45980.588163310182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45980.588163310182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45980.588163310182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45980.588163310182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45980.588163310182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45980.588163310182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45980.588163310182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45980.588163310182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45980.588163310182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45980.588163310182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45980.588163310182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45980.588163310182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45980.588163310182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45980.588163310182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45980.588163310182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45980.588163310182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45980.588163310182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45980.588163310182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45980.588163310182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45980.588163310182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45980.588163310182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45980.588163310182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45980.588163310182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45980.588163310182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45980.588163310182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45980.588163310182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45980.588163310182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45980.588163310182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45980.588163310182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45980.588163310182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45980.588163310182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45980.588163310182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45980.588163310182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45980.588163310182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45980.588163310182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45980.588163310182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45980.588163310182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45980.588163310182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45980.588163310182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45980.588163310182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45980.588163310182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45980.588163310182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45980.588163310182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45980.588163310182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45980.588163310182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45980.588163310182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45980.588163310182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45980.588163310182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45980.588163310182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45980.588163310182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45980.588163310182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45980.588163310182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45980.588163310182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45980.588163310182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45980.588163310182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45980.588163310182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45980.588163310182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45980.588163310182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45980.588163310182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45980.588163310182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45980.588163310182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45980.588163310182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45980.588163310182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45980.588163310182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45980.588163310182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45980.588163310182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45980.588163310182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45980.588163310182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45980.588163310182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45980.588163310182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45980.588163310182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45980.588163310182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45980.588163310182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45980.588163310182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45980.588163310182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45980.588163310182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45980.588163310182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45980.588163310182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45980.588163310182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277.10744571758551</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39111</v>
      </c>
      <c r="E3" s="94" t="s">
        <v>39021</v>
      </c>
      <c r="F3" s="95">
        <v>45980.562604166669</v>
      </c>
      <c r="G3" s="96">
        <f t="shared" ref="G3:G62" ca="1" si="0">IFERROR(NOW()-F3,"")</f>
        <v>2.5559143512509763E-2</v>
      </c>
      <c r="H3" s="95">
        <v>45980.555277777778</v>
      </c>
      <c r="I3" s="113" t="str">
        <f>IFERROR(VLOOKUP(D3,DB!A:F,6,0),"")</f>
        <v>SCECO</v>
      </c>
      <c r="J3" s="113" t="str">
        <f>IFERROR(VLOOKUP(D3,DB!A:G,7,0),"")</f>
        <v>Vandalized</v>
      </c>
      <c r="K3" s="97" t="s">
        <v>39112</v>
      </c>
      <c r="L3" s="91" t="str">
        <f>IFERROR(VLOOKUP(D3,DB!A:I,9,0),"")</f>
        <v>Latis</v>
      </c>
    </row>
    <row r="4" spans="1:16" ht="15" customHeight="1">
      <c r="A4" s="113"/>
      <c r="B4" s="113" t="str">
        <f>IFERROR(VLOOKUP(D4,DB!A:K,11,0),"")</f>
        <v/>
      </c>
      <c r="C4" s="93"/>
      <c r="D4" s="91"/>
      <c r="E4" s="94"/>
      <c r="F4" s="95"/>
      <c r="G4" s="96">
        <f t="shared" ca="1" si="0"/>
        <v>45980.588163310182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45980.588163310182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45980.588163310182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45980.588163310182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45980.588163310182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45980.588163310182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45980.588163310182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45980.588163310182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45980.588163310182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45980.588163310182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45980.588163310182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45980.588163310182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45980.588163310182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45980.588163310182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45980.588163310182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45980.588163310182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45980.588163310182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45980.588163310182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45980.588163310182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45980.588163310182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45980.588163310182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45980.588163310182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45980.588163310182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45980.588163310182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45980.588163310182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45980.588163310182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45980.588163310182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45980.588163310182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45980.588163310182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45980.588163310182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45980.588163310182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45980.588163310182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45980.588163310182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45980.588163310182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45980.588163310182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45980.588163310182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45980.588163310182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45980.588163310182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45980.588163310182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45980.588163310182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45980.588163310182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45980.588163310182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45980.588163310182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45980.588163310182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45980.588163310182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45980.588163310182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45980.588163310182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45980.588163310182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45980.588163310182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45980.588163310182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45980.588163310182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45980.588163310182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45980.588163310182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45980.588163310182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45980.588163310182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45980.588163310182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45980.588163310182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45980.588163310182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45980.588163310182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45980.588163310182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45980.588163310182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45980.588163310182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45980.588163310182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45980.588163310182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45980.588163310182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45980.588163310182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45980.588163310182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45980.588163310182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45980.588163310182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45980.588163310182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45980.588163310182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45980.588163310182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45980.588163310182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45980.588163310182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45980.588163310182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45980.588163310182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45980.588163310182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45980.588163310182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45980.588163310182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45980.588163310182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45980.588163310182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45980.588163310182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45980.588163310182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45980.588163310182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45980.588163310182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45980.588163310182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45980.588163310182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45980.588163310182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45980.588163310182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45980.588163310182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45980.588163310182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45980.588163310182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45980.588163310182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45980.588163310182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45980.588163310182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45980.588163310182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45980.588163310182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45980.588163310182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45980.588163310182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45980.588163310182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45980.588163310182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45980.588163310182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45980.588163310182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45980.588163310182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45980.588163310182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45980.588163310182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45980.588163310182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45980.588163310182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45980.588163310182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45980.588163310182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45980.588163310182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45980.588163310182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45980.588163310182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45980.588163310182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45980.588163310182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45980.588163310182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45980.588163310182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45980.588163310182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45980.588163310182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45980.588163310182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45980.588163310182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45980.588163310182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45980.588163310182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45980.588163310182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45980.588163310182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45980.588163310182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45980.588163310182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45980.588163310182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45980.588163310182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45980.588163310182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45980.588163310182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45980.588163310182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45980.588163310182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45980.588163310182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45980.588163310182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45980.588163310182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45980.588163310182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45980.588163310182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45980.588163310182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45980.588163310182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45980.588163310182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45980.588163310182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45980.588163310182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45980.588163310182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45980.588163310182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45980.588163310182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45980.588163310182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45980.588163310182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45980.588163310182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45980.588163310182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45980.588163310182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45980.588163310182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45980.588163310182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45980.588163310182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45980.588163310182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45980.588163310182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45980.588163310182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45980.588163310182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45980.588163310182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45980.588163310182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45980.588163310182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45980.588163310182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45980.588163310182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45980.588163310182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45980.588163310182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45980.588163310182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45980.588163310182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45980.588163310182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45980.588163310182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45980.588163310182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45980.588163310182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45980.588163310182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45980.588163310182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45980.588163310182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45980.588163310182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45980.588163310182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45980.588163310182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45980.588163310182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45980.588163310182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45980.588163310182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45980.588163310182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45980.588163310182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45980.588163310182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45980.588163310182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45980.588163310182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45980.588163310182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45980.588163310182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45980.588163310182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45980.588163310182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45980.588163310182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45980.588163310182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45980.588163310182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45980.588163310182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45980.588163310182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45980.588163310182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45980.588163310182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45980.588163310182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45980.588163310182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45980.588163310182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45980.588163310182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45980.588163310182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45980.588163310182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45980.588163310182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45980.588163310182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45980.588163310182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45980.588163310182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45980.588163310182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45980.588163310182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45980.588163310182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45980.588163310182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45980.588163310182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45980.588163310182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45980.588163310182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45980.588163310182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45980.588163310182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45980.588163310182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45980.588163310182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45980.588163310182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45980.588163310182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45980.588163310182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45980.588163310182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45980.588163310182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45980.588163310182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45980.588163310182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45980.588163310182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45980.588163310182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45980.588163310182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45980.588163310182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45980.588163310182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45980.588163310182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45980.588163310182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45980.588163310182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45980.588163310182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45980.588163310182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45980.588163310182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45980.588163310182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45980.588163310182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45980.588163310182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45980.588163310182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45980.588163310182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45980.588163310182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45980.588163310182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45980.588163310182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45980.588163310182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45980.588163310182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45980.588163310182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45980.588163310182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45980.588163310182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45980.588163310182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45980.588163310182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45980.588163310182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45980.588163310182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45980.588163310182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45980.588163310182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45980.588163310182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45980.588163310182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45980.588163310182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45980.588163310182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45980.588163310182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45980.588163310182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45980.588163310182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45980.588163310182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45980.588163310182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45980.588163310182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45980.588163310182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45980.588163310182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45980.588163310182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45980.588163310182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45980.588163310182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45980.588163310182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45980.588163310182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45980.588163310182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45980.588163310182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45980.588163310182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45980.588163310182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45980.588163310182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45980.588163310182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45980.588163310182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45980.588163310182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45980.588163310182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45980.588163310182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45980.588163310182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45980.588163310182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45980.588163310182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45980.588163310182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45980.588163310182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45980.588163310182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45980.588163310182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45980.588163310182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45980.588163310182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45980.588163310182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45980.588163310182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45980.588163310182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45980.588163310182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45980.588163310182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45980.588163310182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45980.588163310182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45980.588163310182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45980.588163310182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45980.588163310182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45980.588163310182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45980.588163310182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45980.588163310182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45980.588163310182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45980.588163310182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45980.588163310182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45980.588163310182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45980.588163310182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45980.588163310182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45980.588163310182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45980.588163310182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45980.588163310182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45980.588163310182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45980.588163310182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45980.588163310182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5">IFERROR(NOW()-F319,"")</f>
        <v>45980.588163310182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45980.588163310182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45980.588163310182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45980.588163310182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45980.588163310182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45980.588163310182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45980.588163310182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45980.588163310182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45980.588163310182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45980.588163310182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45980.588163310182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45980.588163310182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45980.588163310182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45980.588163310182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45980.588163310182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45980.588163310182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45980.588163310182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45980.588163310182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45980.588163310182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45980.588163310182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45980.588163310182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45980.588163310182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45980.588163310182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45980.588163310182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45980.588163310182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45980.588163310182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45980.588163310182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45980.588163310182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45980.588163310182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45980.588163310182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45980.588163310182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45980.588163310182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45980.588163310182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45980.588163310182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45980.588163310182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45980.588163310182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45980.588163310182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45980.588163310182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45980.588163310182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45980.588163310182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45980.588163310182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45980.588163310182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45980.588163310182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45980.588163310182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45980.588163310182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45980.588163310182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45980.588163310182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45980.588163310182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45980.588163310182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45980.588163310182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45980.588163310182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45980.588163310182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45980.588163310182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45980.588163310182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45980.588163310182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45980.588163310182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45980.588163310182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45980.588163310182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45980.588163310182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45980.588163310182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45980.588163310182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45980.588163310182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45980.588163310182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45980.588163310182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46" ca="1" si="6">IFERROR(NOW()-F383,"")</f>
        <v>45980.588163310182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45980.588163310182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45980.588163310182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45980.588163310182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45980.588163310182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45980.588163310182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45980.588163310182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45980.588163310182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45980.588163310182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45980.588163310182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45980.588163310182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45980.588163310182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45980.588163310182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45980.588163310182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45980.588163310182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45980.588163310182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45980.588163310182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45980.588163310182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45980.588163310182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45980.588163310182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45980.588163310182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45980.588163310182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45980.588163310182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45980.588163310182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45980.588163310182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45980.588163310182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45980.588163310182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45980.588163310182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45980.588163310182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45980.588163310182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45980.588163310182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45980.588163310182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45980.588163310182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45980.588163310182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45980.588163310182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45980.588163310182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45980.588163310182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45980.588163310182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45980.588163310182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45980.588163310182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45980.588163310182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45980.588163310182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45980.588163310182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45980.588163310182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45980.588163310182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45980.588163310182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45980.588163310182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45980.588163310182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45980.588163310182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45980.588163310182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45980.588163310182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45980.588163310182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45980.588163310182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45980.588163310182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45980.588163310182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45980.588163310182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45980.588163310182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45980.588163310182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45980.588163310182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45980.588163310182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45980.588163310182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45980.588163310182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45980.588163310182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45980.588163310182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ref="G447:G492" ca="1" si="7">IFERROR(NOW()-F447,"")</f>
        <v>45980.588163310182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45980.588163310182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45980.588163310182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45980.588163310182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45980.588163310182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45980.588163310182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45980.588163310182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45980.588163310182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45980.588163310182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45980.588163310182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45980.588163310182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45980.588163310182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45980.588163310182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45980.588163310182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45980.588163310182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45980.588163310182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45980.588163310182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45980.588163310182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45980.588163310182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45980.588163310182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45980.588163310182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45980.588163310182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45980.588163310182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45980.588163310182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45980.588163310182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45980.588163310182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45980.588163310182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45980.588163310182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45980.588163310182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45980.588163310182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45980.588163310182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45980.588163310182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45980.588163310182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45980.588163310182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45980.588163310182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45980.588163310182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45980.588163310182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45980.588163310182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45980.588163310182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45980.588163310182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45980.588163310182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45980.588163310182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45980.588163310182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45980.588163310182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45980.588163310182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45980.588163310182</v>
      </c>
      <c r="H492" s="95"/>
      <c r="I492" s="113" t="str">
        <f>IFERROR(VLOOKUP(D492,DB!A:F,6,0),"")</f>
        <v/>
      </c>
      <c r="J492" s="113" t="str">
        <f>IFERROR(VLOOKUP(D492,DB!A:G,7,0),"")</f>
        <v/>
      </c>
      <c r="K492" s="97"/>
      <c r="L492" s="91" t="str">
        <f>IFERROR(VLOOKUP(D492,DB!A:I,9,0),"")</f>
        <v/>
      </c>
    </row>
  </sheetData>
  <dataValidations count="2">
    <dataValidation allowBlank="1" showInputMessage="1" showErrorMessage="1" sqref="E1" xr:uid="{A4F81451-56CC-4543-9497-104C4E44EE4B}"/>
    <dataValidation type="list" allowBlank="1" showInputMessage="1" showErrorMessage="1" sqref="E2:E4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88.756103124993388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54.399285995365062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31.927052199069294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3.0733600694438792</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38116</v>
      </c>
      <c r="E6" s="109" t="s">
        <v>39024</v>
      </c>
      <c r="F6" s="135">
        <v>45980.575949074075</v>
      </c>
      <c r="G6" s="111">
        <f ca="1">IFERROR(NOW()-F6,"")</f>
        <v>1.2214236106956378E-2</v>
      </c>
      <c r="H6" s="135">
        <v>45980.568310185183</v>
      </c>
      <c r="I6" s="109"/>
      <c r="J6" s="109" t="str">
        <f>IFERROR(VLOOKUP(D6,DB!A:G,7,0),"")</f>
        <v>Haj Removal</v>
      </c>
      <c r="K6" s="109" t="s">
        <v>39122</v>
      </c>
      <c r="L6" s="109" t="str">
        <f>IFERROR(VLOOKUP(D6,DB!A:I,9,0),"")</f>
        <v>Latis</v>
      </c>
    </row>
    <row r="7" spans="1:13">
      <c r="A7" s="109" t="s">
        <v>39121</v>
      </c>
      <c r="B7" s="109" t="str">
        <f>IFERROR(VLOOKUP(D7,DB!A:K,11,0),"")</f>
        <v>R5</v>
      </c>
      <c r="C7" s="109">
        <v>2</v>
      </c>
      <c r="D7" s="109" t="s">
        <v>38249</v>
      </c>
      <c r="E7" s="109" t="s">
        <v>39024</v>
      </c>
      <c r="F7" s="135">
        <v>45980.575949074075</v>
      </c>
      <c r="G7" s="111">
        <f ca="1">IFERROR(NOW()-F7,"")</f>
        <v>1.2214236106956378E-2</v>
      </c>
      <c r="H7" s="135">
        <v>45980.568310185183</v>
      </c>
      <c r="I7" s="109" t="str">
        <f>IFERROR(VLOOKUP(D7,DB!A:F,6,0),"")</f>
        <v>SCECO</v>
      </c>
      <c r="J7" s="109" t="str">
        <f>IFERROR(VLOOKUP(D7,DB!A:G,7,0),"")</f>
        <v>Haj Removal</v>
      </c>
      <c r="K7" s="109" t="s">
        <v>39122</v>
      </c>
      <c r="L7" s="109" t="str">
        <f>IFERROR(VLOOKUP(D7,DB!A:I,9,0),"")</f>
        <v>Latis</v>
      </c>
    </row>
    <row r="8" spans="1:13">
      <c r="A8" s="109" t="s">
        <v>39121</v>
      </c>
      <c r="B8" s="109" t="str">
        <f>IFERROR(VLOOKUP(D8,DB!A:K,11,0),"")</f>
        <v>R5</v>
      </c>
      <c r="C8" s="109">
        <v>2</v>
      </c>
      <c r="D8" s="109" t="s">
        <v>38147</v>
      </c>
      <c r="E8" s="109" t="s">
        <v>39024</v>
      </c>
      <c r="F8" s="135">
        <v>45980.575949074075</v>
      </c>
      <c r="G8" s="111">
        <f ca="1">IFERROR(NOW()-F8,"")</f>
        <v>1.2214236106956378E-2</v>
      </c>
      <c r="H8" s="135">
        <v>45980.568310185183</v>
      </c>
      <c r="I8" s="109" t="str">
        <f>IFERROR(VLOOKUP(D8,DB!A:F,6,0),"")</f>
        <v>SCECO</v>
      </c>
      <c r="J8" s="109" t="str">
        <f>IFERROR(VLOOKUP(D8,DB!A:G,7,0),"")</f>
        <v>Haj Removal</v>
      </c>
      <c r="K8" s="109" t="s">
        <v>39122</v>
      </c>
      <c r="L8" s="109" t="str">
        <f>IFERROR(VLOOKUP(D8,DB!A:I,9,0),"")</f>
        <v>Latis</v>
      </c>
    </row>
    <row r="9" spans="1:13">
      <c r="A9" s="109" t="s">
        <v>39121</v>
      </c>
      <c r="B9" s="109" t="str">
        <f>IFERROR(VLOOKUP(D9,DB!A:K,11,0),"")</f>
        <v>R5</v>
      </c>
      <c r="C9" s="109">
        <v>1</v>
      </c>
      <c r="D9" s="109" t="s">
        <v>38274</v>
      </c>
      <c r="E9" s="109" t="s">
        <v>39024</v>
      </c>
      <c r="F9" s="135">
        <v>45980.575949074075</v>
      </c>
      <c r="G9" s="111">
        <f ca="1">IFERROR(NOW()-F9,"")</f>
        <v>1.2214236106956378E-2</v>
      </c>
      <c r="H9" s="135">
        <v>45980.568310185183</v>
      </c>
      <c r="I9" s="109" t="str">
        <f>IFERROR(VLOOKUP(D9,DB!A:F,6,0),"")</f>
        <v>SCECO</v>
      </c>
      <c r="J9" s="109" t="str">
        <f>IFERROR(VLOOKUP(D9,DB!A:G,7,0),"")</f>
        <v>Haj Removal</v>
      </c>
      <c r="K9" s="109" t="s">
        <v>39122</v>
      </c>
      <c r="L9" s="109" t="str">
        <f>IFERROR(VLOOKUP(D9,DB!A:I,9,0),"")</f>
        <v>Latis</v>
      </c>
    </row>
    <row r="10" spans="1:13">
      <c r="A10" s="109"/>
      <c r="B10" s="109" t="str">
        <f>IFERROR(VLOOKUP(D10,DB!A:K,11,0),"")</f>
        <v/>
      </c>
      <c r="C10" s="109"/>
      <c r="D10" s="109"/>
      <c r="E10" s="109"/>
      <c r="F10" s="109"/>
      <c r="G10" s="111">
        <f ca="1">IFERROR(NOW()-F10,"")</f>
        <v>45980.588163310182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45980.588163310182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45980.588163310182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45980.588163310182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45980.588163310182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45980.588163310182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45980.588163310182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45980.588163310182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45980.588163310182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45980.588163310182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45980.588163310182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45980.588163310182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45980.588163310182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45980.588163310182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45980.588163310182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45980.588163310182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45980.588163310182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45980.588163310182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45980.588163310182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45980.588163310182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45980.588163310182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45980.588163310182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45980.588163310182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45980.588163310182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45980.588163310182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45980.588163310182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45980.588163310182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45980.588163310182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45980.588163310182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45980.588163310182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45980.588163310182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45980.588163310182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45980.588163310182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45980.588163310182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45980.588163310182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45980.588163310182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45980.588163310182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45980.588163310182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45980.588163310182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45980.588163310182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45980.588163310182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45980.588163310182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45980.588163310182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45980.588163310182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45980.588163310182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45980.588163310182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45980.588163310182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45980.588163310182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45980.588163310182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45980.588163310182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45980.588163310182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45980.588163310182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45980.588163310182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45980.588163310182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45980.588163310182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45980.588163310182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45980.588163310182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45980.588163310182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45980.588163310182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45980.588163310182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45980.588163310182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45980.588163310182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45980.588163310182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45980.588163310182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45980.588163310182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45980.588163310182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45980.588163310182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45980.588163310182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45980.588163310182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45980.588163310182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45980.588163310182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45980.588163310182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45980.588163310182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45980.588163310182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45980.588163310182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45980.588163310182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45980.588163310182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45980.588163310182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45980.588163310182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45980.588163310182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45980.588163310182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45980.588163310182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45980.588163310182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45980.588163310182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45980.588163310182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45980.588163310182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45980.588163310182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45980.588163310182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45980.588163310182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45980.588163310182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45980.588163310182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45980.588163310182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45980.588163310182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45980.588163310182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45980.588163310182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45980.588163310182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45980.588163310182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45980.588163310182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45980.588163310182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45980.588163310182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45980.588163310182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45980.588163310182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45980.588163310182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45980.588163310182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45980.588163310182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45980.588163310182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45980.588163310182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45980.588163310182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45980.588163310182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45980.588163310182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45980.588163310182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45980.588163310182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45980.588163310182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45980.588163310182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45980.588163310182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45980.588163310182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45980.588163310182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45980.588163310182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45980.588163310182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45980.588163310182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45980.588163310182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45980.588163310182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45980.588163310182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45980.588163310182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45980.588163310182</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45980.588163310182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45980.588163310182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45980.588163310182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45980.588163310182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45980.588163310182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45980.588163310182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45980.588163310182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45980.588163310182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45980.588163310182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45980.588163310182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45980.588163310182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45980.588163310182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45980.588163310182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45980.588163310182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45980.588163310182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45980.588163310182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45980.588163310182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45980.588163310182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45980.588163310182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45980.588163310182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45980.588163310182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45980.588163310182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45980.588163310182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45980.588163310182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45980.588163310182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45980.588163310182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45980.588163310182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45980.588163310182</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37423</v>
      </c>
      <c r="E2" s="109" t="s">
        <v>39021</v>
      </c>
      <c r="F2" s="121">
        <v>45980.415509259263</v>
      </c>
      <c r="G2" s="104">
        <f t="shared" ref="G2:G28" ca="1" si="0">IFERROR(NOW()-F2,"-")</f>
        <v>0.17265405091893626</v>
      </c>
      <c r="H2" s="121">
        <v>45980.415509259263</v>
      </c>
      <c r="I2" s="119" t="str">
        <f>IFERROR(VLOOKUP(D2,DB!A:F,6,0),"")</f>
        <v>Generator-SG</v>
      </c>
      <c r="J2" s="119" t="str">
        <f>IFERROR(VLOOKUP(D2,DB!A:G,7,0),"")</f>
        <v>Dead</v>
      </c>
      <c r="K2" s="122" t="s">
        <v>39124</v>
      </c>
      <c r="L2" s="123" t="str">
        <f>IFERROR(VLOOKUP(D2,DB!A:I,9,0),"")</f>
        <v>Latis</v>
      </c>
    </row>
    <row r="3" spans="1:16382" ht="31.5" customHeight="1">
      <c r="A3" s="118"/>
      <c r="B3" s="119" t="str">
        <f>IFERROR(VLOOKUP(D3,DB!A:K,11,0),"")</f>
        <v/>
      </c>
      <c r="C3" s="120"/>
      <c r="D3" s="119"/>
      <c r="E3" s="109"/>
      <c r="F3" s="121"/>
      <c r="G3" s="104">
        <f t="shared" ca="1" si="0"/>
        <v>45980.588163310182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45980.588163310182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45980.588163310182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45980.588163310182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45980.588163310182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45980.588163310182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45980.588163310182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45980.588163310182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45980.588163310182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45980.588163310182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45980.588163310182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45980.588163310182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45980.588163310182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45980.588163310182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45980.588163310182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45980.588163310182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45980.588163310182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45980.588163310182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45980.588163310182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45980.588163310182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45980.588163310182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45980.588163310182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45980.588163310182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45980.588163310182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45980.588163310182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45980.588163310182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45980.588163310182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45980.588163310182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45980.588163310182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45980.588163310182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45980.588163310182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45980.588163310182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45980.588163310182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45980.588163310182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45980.588163310182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45980.588163310182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45980.588163310182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45980.588163310182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45980.588163310182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45980.588163310182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45980.588163310182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45980.588163310182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45980.588163310182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45980.588163310182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45980.588163310182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45980.588163310182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45980.588163310182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45980.588163310182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45980.588163310182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45980.588163310182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45980.588163310182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45980.588163310182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45980.588163310182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45980.588163310182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45980.588163310182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45980.588163310182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45980.588163310182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45980.588163310182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45980.588163310182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45980.588163310182</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2025-11-19T11:07:03Z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