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09" documentId="13_ncr:1_{F6CB121F-512D-4AA6-A0C1-0FB36C537598}" xr6:coauthVersionLast="47" xr6:coauthVersionMax="47" xr10:uidLastSave="{947BEFB3-B36E-4CDD-AB3E-1C45767BA6FC}"/>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<sst xmlns="http://schemas.openxmlformats.org/spreadsheetml/2006/main" count="179031" uniqueCount="39110">
  <si>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</si>
  <si>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</si>
  <si>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</si>
  <si>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</si>
  <si>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</si>
  <si>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</si>
  <si>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</si>
  <si>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</si>
  <si>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</si>
  <si>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</si>
  <si>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</si>
  <si>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</si>
  <si>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</si>
  <si>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</si>
  <si>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</si>
  <si>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</si>
  <si>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</si>
  <si>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</si>
  <si>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</si>
  <si>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</si>
  <si>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</si>
  <si>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</si>
  <si>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</si>
  <si>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</si>
  <si>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</si>
  <si>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</si>
  <si>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</si>
  <si>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</si>
  <si>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</si>
  <si>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</si>
  <si>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</si>
  <si>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</si>
  <si>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</si>
  <si>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</si>
  <si>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</si>
  <si>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</si>
  <si>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</si>
  <si>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</si>
  <si>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</si>
  <si>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</si>
  <si>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</si>
  <si>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</si>
  <si>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</si>
  <si>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</si>
  <si>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</si>
  <si>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</si>
  <si>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</si>
  <si>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</si>
  <si>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</si>
  <si>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</si>
  <si>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</si>
  <si>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</si>
  <si>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</si>
  <si>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</si>
  <si>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</si>
  <si>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</si>
  <si>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</si>
  <si>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</si>
  <si>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</si>
  <si>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</si>
  <si>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</si>
  <si>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</si>
  <si>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</si>
  <si>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</si>
  <si>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</si>
  <si>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</si>
  <si>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</si>
  <si>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</si>
  <si>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</si>
  <si>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</si>
  <si>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</si>
  <si>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</si>
  <si>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</si>
  <si>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</si>
  <si>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</si>
  <si>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</si>
  <si>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</si>
  <si>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</si>
  <si>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</si>
  <si>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</si>
  <si>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</si>
  <si>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</si>
  <si>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</si>
  <si>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</si>
  <si>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</si>
  <si>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</si>
  <si>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</si>
  <si>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</si>
  <si>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</si>
  <si>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</si>
  <si>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</si>
  <si>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</si>
  <si>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</si>
  <si>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</si>
  <si>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</si>
  <si>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</si>
  <si>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</si>
  <si>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</si>
  <si>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</si>
  <si>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</si>
  <si>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</si>
  <si>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</si>
  <si>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</si>
  <si>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</si>
  <si>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</si>
  <si>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</si>
  <si>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</si>
  <si>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</si>
  <si>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</si>
  <si>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</si>
  <si>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</si>
  <si>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</si>
  <si>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</si>
  <si>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</si>
  <si>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</si>
  <si>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</si>
  <si>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</si>
  <si>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</si>
  <si>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</si>
  <si>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</si>
  <si>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</si>
  <si>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</si>
  <si>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</si>
  <si>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</si>
  <si>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</si>
  <si>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</si>
  <si>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</si>
  <si>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</si>
  <si>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</si>
  <si>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</si>
  <si>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</si>
  <si>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</si>
  <si>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</si>
  <si>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</si>
  <si>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</si>
  <si>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</si>
  <si>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</si>
  <si>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</si>
  <si>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</si>
  <si>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</si>
  <si>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</si>
  <si>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</si>
  <si>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</si>
  <si>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</si>
  <si>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</si>
  <si>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</si>
  <si>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</si>
  <si>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</si>
  <si>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</si>
  <si>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</si>
  <si>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</si>
  <si>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</si>
  <si>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</si>
  <si>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</si>
  <si>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</si>
  <si>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</si>
  <si>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</si>
  <si>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</si>
  <si>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</si>
  <si>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</si>
  <si>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</si>
  <si>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</si>
  <si>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</si>
  <si>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</si>
  <si>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</si>
  <si>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</si>
  <si>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</si>
  <si>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</si>
  <si>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</si>
  <si>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</si>
  <si>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</si>
  <si>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</si>
  <si>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</si>
  <si>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</si>
  <si>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</si>
  <si>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</si>
  <si>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</si>
  <si>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</si>
  <si>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</si>
  <si>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</si>
  <si>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</si>
  <si>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</si>
  <si>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</si>
  <si>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</si>
  <si>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</si>
  <si>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</si>
  <si>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</si>
  <si>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</si>
  <si>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</si>
  <si>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</si>
  <si>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</si>
  <si>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</si>
  <si>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</si>
  <si>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</si>
  <si>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</si>
  <si>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</si>
  <si>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</si>
  <si>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</si>
  <si>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</si>
  <si>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</si>
  <si>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</si>
  <si>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</si>
  <si>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</si>
  <si>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</si>
  <si>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</si>
  <si>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</si>
  <si>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</si>
  <si>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</si>
  <si>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</si>
  <si>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</si>
  <si>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</si>
  <si>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</si>
  <si>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</si>
  <si>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</si>
  <si>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</si>
  <si>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</si>
  <si>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</si>
  <si>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</si>
  <si>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</si>
  <si>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</si>
  <si>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</si>
  <si>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</si>
  <si>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</si>
  <si>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</si>
  <si>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</si>
  <si>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</si>
  <si>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</si>
  <si>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</si>
  <si>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</si>
  <si>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</si>
  <si>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</si>
  <si>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</si>
  <si>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</si>
  <si>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</si>
  <si>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</si>
  <si>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</si>
  <si>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</si>
  <si>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</si>
  <si>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</si>
  <si>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</si>
  <si>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</si>
  <si>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</si>
  <si>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</si>
  <si>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</si>
  <si>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</si>
  <si>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</si>
  <si>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</si>
  <si>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</si>
  <si>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</si>
  <si>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</si>
  <si>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</si>
  <si>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</si>
  <si>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</si>
  <si>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</si>
  <si>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</si>
  <si>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</si>
  <si>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</si>
  <si>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</si>
  <si>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</si>
  <si>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</si>
  <si>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</si>
  <si>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</si>
  <si>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</si>
  <si>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</si>
  <si>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</si>
  <si>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</si>
  <si>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</si>
  <si>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</si>
  <si>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</si>
  <si>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</si>
  <si>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</si>
  <si>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</si>
  <si>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</si>
  <si>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</si>
  <si>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</si>
  <si>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</si>
  <si>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</si>
  <si>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</si>
  <si>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</si>
  <si>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</si>
  <si>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</si>
  <si>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</si>
  <si>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</si>
  <si>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</si>
  <si>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</si>
  <si>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</si>
  <si>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</si>
  <si>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</si>
  <si>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</si>
  <si>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</si>
  <si>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</si>
  <si>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</si>
  <si>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</si>
  <si>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</si>
  <si>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</si>
  <si>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</si>
  <si>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</si>
  <si>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</si>
  <si>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</si>
  <si>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</si>
  <si>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</si>
  <si>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</si>
  <si>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</si>
  <si>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</si>
  <si>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</si>
  <si>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</si>
  <si>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</si>
  <si>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</si>
  <si>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</si>
  <si>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</si>
  <si>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</si>
  <si>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</si>
  <si>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</si>
  <si>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</si>
  <si>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</si>
  <si>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</si>
  <si>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</si>
  <si>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</si>
  <si>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</si>
  <si>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</si>
  <si>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</si>
  <si>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</si>
  <si>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</si>
  <si>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</si>
  <si>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</si>
  <si>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</si>
  <si>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</si>
  <si>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</si>
  <si>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</si>
  <si>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</si>
  <si>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</si>
  <si>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</si>
  <si>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</si>
  <si>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</si>
  <si>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</si>
  <si>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</si>
  <si>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</si>
  <si>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</si>
  <si>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</si>
  <si>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</si>
  <si>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</si>
  <si>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</si>
  <si>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</si>
  <si>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</si>
  <si>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</si>
  <si>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</si>
  <si>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</si>
  <si>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</si>
  <si>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</si>
  <si>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</si>
  <si>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</si>
  <si>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</si>
  <si>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</si>
  <si>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</si>
  <si>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</si>
  <si>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</si>
  <si>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</si>
  <si>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</si>
  <si>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</si>
  <si>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</si>
  <si>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</si>
  <si>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</si>
  <si>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</si>
  <si>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</si>
  <si>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</si>
  <si>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</si>
  <si>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</si>
  <si>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</si>
  <si>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</si>
  <si>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</si>
  <si>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</si>
  <si>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</si>
  <si>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</si>
  <si>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</si>
  <si>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</si>
  <si>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</si>
  <si>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</si>
  <si>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</si>
  <si>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</si>
  <si>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</si>
  <si>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</si>
  <si>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</si>
  <si>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</si>
  <si>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</si>
  <si>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</si>
  <si>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</si>
  <si>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</si>
  <si>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</si>
  <si>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</si>
  <si>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</si>
  <si>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</si>
  <si>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</si>
  <si>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</si>
  <si>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</si>
  <si>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</si>
  <si>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</si>
  <si>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</si>
  <si>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</si>
  <si>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</si>
  <si>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</si>
  <si>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</si>
  <si>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</si>
  <si>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</si>
  <si>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</si>
  <si>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</si>
  <si>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</si>
  <si>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</si>
  <si>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</si>
  <si>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</si>
  <si>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</si>
  <si>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</si>
  <si>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</si>
  <si>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</si>
  <si>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</si>
  <si>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</si>
  <si>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</si>
  <si>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</si>
  <si>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</si>
  <si>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</si>
  <si>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</si>
  <si>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</si>
  <si>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</si>
  <si>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</si>
  <si>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</si>
  <si>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</si>
  <si>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</si>
  <si>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</si>
  <si>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</si>
  <si>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</si>
  <si>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</si>
  <si>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</si>
  <si>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</si>
  <si>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</si>
  <si>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</si>
  <si>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</si>
  <si>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</si>
  <si>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</si>
  <si>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</si>
  <si>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</si>
  <si>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</si>
  <si>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</si>
  <si>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</si>
  <si>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</si>
  <si>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</si>
  <si>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</si>
  <si>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</si>
  <si>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</si>
  <si>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</si>
  <si>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</si>
  <si>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</si>
  <si>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</si>
  <si>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</si>
  <si>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</si>
  <si>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</si>
  <si>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</si>
  <si>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</si>
  <si>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</si>
  <si>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</si>
  <si>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</si>
  <si>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</si>
  <si>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</si>
  <si>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</si>
  <si>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</si>
  <si>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</si>
  <si>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</si>
  <si>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</si>
  <si>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</si>
  <si>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</si>
  <si>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</si>
  <si>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</si>
  <si>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</si>
  <si>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</si>
  <si>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</si>
  <si>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</si>
  <si>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</si>
  <si>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</si>
  <si>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</si>
  <si>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</si>
  <si>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</si>
  <si>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</si>
  <si>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</si>
  <si>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</si>
  <si>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</si>
  <si>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</si>
  <si>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</si>
  <si>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</si>
  <si>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</si>
  <si>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</si>
  <si>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</si>
  <si>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</si>
  <si>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</si>
  <si>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</si>
  <si>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</si>
  <si>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</si>
  <si>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</si>
  <si>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</si>
  <si>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</si>
  <si>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</si>
  <si>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</si>
  <si>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</si>
  <si>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</si>
  <si>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</si>
  <si>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</si>
  <si>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</si>
  <si>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</si>
  <si>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</si>
  <si>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</si>
  <si>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</si>
  <si>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</si>
  <si>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</si>
  <si>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</si>
  <si>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</si>
  <si>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</si>
  <si>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</si>
  <si>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</si>
  <si>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</si>
  <si>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</si>
  <si>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</si>
  <si>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</si>
  <si>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</si>
  <si>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</si>
  <si>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</si>
  <si>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</si>
  <si>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</si>
  <si>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</si>
  <si>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</si>
  <si>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</si>
  <si>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</si>
  <si>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</si>
  <si>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</si>
  <si>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</si>
  <si>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</si>
  <si>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</si>
  <si>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</si>
  <si>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</si>
  <si>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</si>
  <si>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</si>
  <si>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</si>
  <si>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</si>
  <si>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</si>
  <si>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</si>
  <si>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</si>
  <si>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</si>
  <si>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</si>
  <si>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</si>
  <si>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</si>
  <si>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</si>
  <si>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</si>
  <si>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</si>
  <si>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</si>
  <si>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</si>
  <si>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</si>
  <si>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</si>
  <si>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</si>
  <si>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</si>
  <si>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</si>
  <si>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</si>
  <si>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</si>
  <si>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</si>
  <si>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</si>
  <si>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</si>
  <si>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</si>
  <si>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</si>
  <si>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</si>
  <si>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</si>
  <si>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</si>
  <si>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</si>
  <si>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</si>
  <si>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</si>
  <si>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</si>
  <si>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</si>
  <si>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</si>
  <si>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</si>
  <si>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</si>
  <si>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</si>
  <si>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</si>
  <si>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</si>
  <si>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</si>
  <si>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</si>
  <si>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</si>
  <si>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</si>
  <si>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</si>
  <si>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</si>
  <si>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</si>
  <si>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</si>
  <si>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</si>
  <si>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</si>
  <si>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</si>
  <si>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</si>
  <si>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</si>
  <si>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</si>
  <si>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</si>
  <si>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</si>
  <si>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</si>
  <si>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</si>
  <si>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</si>
  <si>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</si>
  <si>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</si>
  <si>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</si>
  <si>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</si>
  <si>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</si>
  <si>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</si>
  <si>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</si>
  <si>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</si>
  <si>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</si>
  <si>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</si>
  <si>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</si>
  <si>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</si>
  <si>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</si>
  <si>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</si>
  <si>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</si>
  <si>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</si>
  <si>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</si>
  <si>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</si>
  <si>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</si>
  <si>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</si>
  <si>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</si>
  <si>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</si>
  <si>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</si>
  <si>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</si>
  <si>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</si>
  <si>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</si>
  <si>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</si>
  <si>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</si>
  <si>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</si>
  <si>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</si>
  <si>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</si>
  <si>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</si>
  <si>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</si>
  <si>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</si>
  <si>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</si>
  <si>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</si>
  <si>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</si>
  <si>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</si>
  <si>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</si>
  <si>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</si>
  <si>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</si>
  <si>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</si>
  <si>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</si>
  <si>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</si>
  <si>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</si>
  <si>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</si>
  <si>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</si>
  <si>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</si>
  <si>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</si>
  <si>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</si>
  <si>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</si>
  <si>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</si>
  <si>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</si>
  <si>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</si>
  <si>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</si>
  <si>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</si>
  <si>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</si>
  <si>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</si>
  <si>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</si>
  <si>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</si>
  <si>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</si>
  <si>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</si>
  <si>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</si>
  <si>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</si>
  <si>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</si>
  <si>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</si>
  <si>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</si>
  <si>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</si>
  <si>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</si>
  <si>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</si>
  <si>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</si>
  <si>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</si>
  <si>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</si>
  <si>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</si>
  <si>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</si>
  <si>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</si>
  <si>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</si>
  <si>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</si>
  <si>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</si>
  <si>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</si>
  <si>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</si>
  <si>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</si>
  <si>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</si>
  <si>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</si>
  <si>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</si>
  <si>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</si>
  <si>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</si>
  <si>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</si>
  <si>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</si>
  <si>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</si>
  <si>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</si>
  <si>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</si>
  <si>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</si>
  <si>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</si>
  <si>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</si>
  <si>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</si>
  <si>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</si>
  <si>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</si>
  <si>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</si>
  <si>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</si>
  <si>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</si>
  <si>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</si>
  <si>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</si>
  <si>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</si>
  <si>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</si>
  <si>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</si>
  <si>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</si>
  <si>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</si>
  <si>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</si>
  <si>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</si>
  <si>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</si>
  <si>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</si>
  <si>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</si>
  <si>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</si>
  <si>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</si>
  <si>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</si>
  <si>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</si>
  <si>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</si>
  <si>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</si>
  <si>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</si>
  <si>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</si>
  <si>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</si>
  <si>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</si>
  <si>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</si>
  <si>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</si>
  <si>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</si>
  <si>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</si>
  <si>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</si>
  <si>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</si>
  <si>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</si>
  <si>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</si>
  <si>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</si>
  <si>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</si>
  <si>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</si>
  <si>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</si>
  <si>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</si>
  <si>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</si>
  <si>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</si>
  <si>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</si>
  <si>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</si>
  <si>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</si>
  <si>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</si>
  <si>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</si>
  <si>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</si>
  <si>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</si>
  <si>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</si>
  <si>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</si>
  <si>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</si>
  <si>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</si>
  <si>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</si>
  <si>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</si>
  <si>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</si>
  <si>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</si>
  <si>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</si>
  <si>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</si>
  <si>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</si>
  <si>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</si>
  <si>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</si>
  <si>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</si>
  <si>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</si>
  <si>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</si>
  <si>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</si>
  <si>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</si>
  <si>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</si>
  <si>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</si>
  <si>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</si>
  <si>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</si>
  <si>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</si>
  <si>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</si>
  <si>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</si>
  <si>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</si>
  <si>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</si>
  <si>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</si>
  <si>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</si>
  <si>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</si>
  <si>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</si>
  <si>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</si>
  <si>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</si>
  <si>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</si>
  <si>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</si>
  <si>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</si>
  <si>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</si>
  <si>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</si>
  <si>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</si>
  <si>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</si>
  <si>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</si>
  <si>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</si>
  <si>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</si>
  <si>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</si>
  <si>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</si>
  <si>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</si>
  <si>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</si>
  <si>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</si>
  <si>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</si>
  <si>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</si>
  <si>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</si>
  <si>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</si>
  <si>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</si>
  <si>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</si>
  <si>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</si>
  <si>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</si>
  <si>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</si>
  <si>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</si>
  <si>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</si>
  <si>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</si>
  <si>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</si>
  <si>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</si>
  <si>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</si>
  <si>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</si>
  <si>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</si>
  <si>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</si>
  <si>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</si>
  <si>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</si>
  <si>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</si>
  <si>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</si>
  <si>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</si>
  <si>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</si>
  <si>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</si>
  <si>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</si>
  <si>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</si>
  <si>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</si>
  <si>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</si>
  <si>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</si>
  <si>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</si>
  <si>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</si>
  <si>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</si>
  <si>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</si>
  <si>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</si>
  <si>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</si>
  <si>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</si>
  <si>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</si>
  <si>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</si>
  <si>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</si>
  <si>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</si>
  <si>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</si>
  <si>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</si>
  <si>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</si>
  <si>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</si>
  <si>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</si>
  <si>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</si>
  <si>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</si>
  <si>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</si>
  <si>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</si>
  <si>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</si>
  <si>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</si>
  <si>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</si>
  <si>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</si>
  <si>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</si>
  <si>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</si>
  <si>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</si>
  <si>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</si>
  <si>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</si>
  <si>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</si>
  <si>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</si>
  <si>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</si>
  <si>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</si>
  <si>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</si>
  <si>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</si>
  <si>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</si>
  <si>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</si>
  <si>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</si>
  <si>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</si>
  <si>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</si>
  <si>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</si>
  <si>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</si>
  <si>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</si>
  <si>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</si>
  <si>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</si>
  <si>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</si>
  <si>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</si>
  <si>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</si>
  <si>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</si>
  <si>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</si>
  <si>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</si>
  <si>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</si>
  <si>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</si>
  <si>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</si>
  <si>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</si>
  <si>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</si>
  <si>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</si>
  <si>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</si>
  <si>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</si>
  <si>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</si>
  <si>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</si>
  <si>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</si>
  <si>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</si>
  <si>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</si>
  <si>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</si>
  <si>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</si>
  <si>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</si>
  <si>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</si>
  <si>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</si>
  <si>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</si>
  <si>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</si>
  <si>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</si>
  <si>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</si>
  <si>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</si>
  <si>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</si>
  <si>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</si>
  <si>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</si>
  <si>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</si>
  <si>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</si>
  <si>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</si>
  <si>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</si>
  <si>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</si>
  <si>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</si>
  <si>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</si>
  <si>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</si>
  <si>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</si>
  <si>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</si>
  <si>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</si>
  <si>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</si>
  <si>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</si>
  <si>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</si>
  <si>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</si>
  <si>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</si>
  <si>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</si>
  <si>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</si>
  <si>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</si>
  <si>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</si>
  <si>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</si>
  <si>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</si>
  <si>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</si>
  <si>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</si>
  <si>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</si>
  <si>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</si>
  <si>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</si>
  <si>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</si>
  <si>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</si>
  <si>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</si>
  <si>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</si>
  <si>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</si>
  <si>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</si>
  <si>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</si>
  <si>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</si>
  <si>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</si>
  <si>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</si>
  <si>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</si>
  <si>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</si>
  <si>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</si>
  <si>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</si>
  <si>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</si>
  <si>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</si>
  <si>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</si>
  <si>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</si>
  <si>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</si>
  <si>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</si>
  <si>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</si>
  <si>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</si>
  <si>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</si>
  <si>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</si>
  <si>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</si>
  <si>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</si>
  <si>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</si>
  <si>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</si>
  <si>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</si>
  <si>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</si>
  <si>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</si>
  <si>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</si>
  <si>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</si>
  <si>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</si>
  <si>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</si>
  <si>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</si>
  <si>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</si>
  <si>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</si>
  <si>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</si>
  <si>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</si>
  <si>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</si>
  <si>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</si>
  <si>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</si>
  <si>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</si>
  <si>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</si>
  <si>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</si>
  <si>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</si>
  <si>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</si>
  <si>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</si>
  <si>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</si>
  <si>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</si>
  <si>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</si>
  <si>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</si>
  <si>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</si>
  <si>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</si>
  <si>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</si>
  <si>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</si>
  <si>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</si>
  <si>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</si>
  <si>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</si>
  <si>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</si>
  <si>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</si>
  <si>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</si>
  <si>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</si>
  <si>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</si>
  <si>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</si>
  <si>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</si>
  <si>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</si>
  <si>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</si>
  <si>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</si>
  <si>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</si>
  <si>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</si>
  <si>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</si>
  <si>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</si>
  <si>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</si>
  <si>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</si>
  <si>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</si>
  <si>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</si>
  <si>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</si>
  <si>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</si>
  <si>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</si>
  <si>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</si>
  <si>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</si>
  <si>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</si>
  <si>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</si>
  <si>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</si>
  <si>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</si>
  <si>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</si>
  <si>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</si>
  <si>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</si>
  <si>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</si>
  <si>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</si>
  <si>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</si>
  <si>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</si>
  <si>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</si>
  <si>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</si>
  <si>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</si>
  <si>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</si>
  <si>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</si>
  <si>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</si>
  <si>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</si>
  <si>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</si>
  <si>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</si>
  <si>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</si>
  <si>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</si>
  <si>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</si>
  <si>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</si>
  <si>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</si>
  <si>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</si>
  <si>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</si>
  <si>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</si>
  <si>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</si>
  <si>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</si>
  <si>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</si>
  <si>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</si>
  <si>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</si>
  <si>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</si>
  <si>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</si>
  <si>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</si>
  <si>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</si>
  <si>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</si>
  <si>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</si>
  <si>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</si>
  <si>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</si>
  <si>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</si>
  <si>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</si>
  <si>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</si>
  <si>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</si>
  <si>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</si>
  <si>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</si>
  <si>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</si>
  <si>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</si>
  <si>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</si>
  <si>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</si>
  <si>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</si>
  <si>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</si>
  <si>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</si>
  <si>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</si>
  <si>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</si>
  <si>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</si>
  <si>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</si>
  <si>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</si>
  <si>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</si>
  <si>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</si>
  <si>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</si>
  <si>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</si>
  <si>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</si>
  <si>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</si>
  <si>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</si>
  <si>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</si>
  <si>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</si>
  <si>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</si>
  <si>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</si>
  <si>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</si>
  <si>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</si>
  <si>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</si>
  <si>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</si>
  <si>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</si>
  <si>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</si>
  <si>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</si>
  <si>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</si>
  <si>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</si>
  <si>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</si>
  <si>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</si>
  <si>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</si>
  <si>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</si>
  <si>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</si>
  <si>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</si>
  <si>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</si>
  <si>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</si>
  <si>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</si>
  <si>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</si>
  <si>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</si>
  <si>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</si>
  <si>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</si>
  <si>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</si>
  <si>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</si>
  <si>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</si>
  <si>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</si>
  <si>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</si>
  <si>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</si>
  <si>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</si>
  <si>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</si>
  <si>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</si>
  <si>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</si>
  <si>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</si>
  <si>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</si>
  <si>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</si>
  <si>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</si>
  <si>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</si>
  <si>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</si>
  <si>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</si>
  <si>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</si>
  <si>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</si>
  <si>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</si>
  <si>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</si>
  <si>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</si>
  <si>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</si>
  <si>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</si>
  <si>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</si>
  <si>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</si>
  <si>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</si>
  <si>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</si>
  <si>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</si>
  <si>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</si>
  <si>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</si>
  <si>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</si>
  <si>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</si>
  <si>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</si>
  <si>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</si>
  <si>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</si>
  <si>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</si>
  <si>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</si>
  <si>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</si>
  <si>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</si>
  <si>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</si>
  <si>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</si>
  <si>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</si>
  <si>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</si>
  <si>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</si>
  <si>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</si>
  <si>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</si>
  <si>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</si>
  <si>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</si>
  <si>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</si>
  <si>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</si>
  <si>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</si>
  <si>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</si>
  <si>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</si>
  <si>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</si>
  <si>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</si>
  <si>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</si>
  <si>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</si>
  <si>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</si>
  <si>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</si>
  <si>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</si>
  <si>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</si>
  <si>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</si>
  <si>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</si>
  <si>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</si>
  <si>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</si>
  <si>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</si>
  <si>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</si>
  <si>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</si>
  <si>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</si>
  <si>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</si>
  <si>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</si>
  <si>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</si>
  <si>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</si>
  <si>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</si>
  <si>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</si>
  <si>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</si>
  <si>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</si>
  <si>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</si>
  <si>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</si>
  <si>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</si>
  <si>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</si>
  <si>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</si>
  <si>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</si>
  <si>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</si>
  <si>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</si>
  <si>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</si>
  <si>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</si>
  <si>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</si>
  <si>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</si>
  <si>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</si>
  <si>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</si>
  <si>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</si>
  <si>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</si>
  <si>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</si>
  <si>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</si>
  <si>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</si>
  <si>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</si>
  <si>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</si>
  <si>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</si>
  <si>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</si>
  <si>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</si>
  <si>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</si>
  <si>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</si>
  <si>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</si>
  <si>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</si>
  <si>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</si>
  <si>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</si>
  <si>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</si>
  <si>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</si>
  <si>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</si>
  <si>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</si>
  <si>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</si>
  <si>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</si>
  <si>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</si>
  <si>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</si>
  <si>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</si>
  <si>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</si>
  <si>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</si>
  <si>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</si>
  <si>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</si>
  <si>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</si>
  <si>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</si>
  <si>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</si>
  <si>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</si>
  <si>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</si>
  <si>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</si>
  <si>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</si>
  <si>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</si>
  <si>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</si>
  <si>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</si>
  <si>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</si>
  <si>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</si>
  <si>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</si>
  <si>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</si>
  <si>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</si>
  <si>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</si>
  <si>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</si>
  <si>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</si>
  <si>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</si>
  <si>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</si>
  <si>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</si>
  <si>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</si>
  <si>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</si>
  <si>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</si>
  <si>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</si>
  <si>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</si>
  <si>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</si>
  <si>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</si>
  <si>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</si>
  <si>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</si>
  <si>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</si>
  <si>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</si>
  <si>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</si>
  <si>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</si>
  <si>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</si>
  <si>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</si>
  <si>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</si>
  <si>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</si>
  <si>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</si>
  <si>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</si>
  <si>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</si>
  <si>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</si>
  <si>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</si>
  <si>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</si>
  <si>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</si>
  <si>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</si>
  <si>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</si>
  <si>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</si>
  <si>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</si>
  <si>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</si>
  <si>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</si>
  <si>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</si>
  <si>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</si>
  <si>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</si>
  <si>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</si>
  <si>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</si>
  <si>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</si>
  <si>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</si>
  <si>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</si>
  <si>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</si>
  <si>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</si>
  <si>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</si>
  <si>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</si>
  <si>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</si>
  <si>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</si>
  <si>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</si>
  <si>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</si>
  <si>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</si>
  <si>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</si>
  <si>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</si>
  <si>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</si>
  <si>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</si>
  <si>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</si>
  <si>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</si>
  <si>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</si>
  <si>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</si>
  <si>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</si>
  <si>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</si>
  <si>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</si>
  <si>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</si>
  <si>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</si>
  <si>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</si>
  <si>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</si>
  <si>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</si>
  <si>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</si>
  <si>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</si>
  <si>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</si>
  <si>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</si>
  <si>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</si>
  <si>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</si>
  <si>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</si>
  <si>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</si>
  <si>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</si>
  <si>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</si>
  <si>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</si>
  <si>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</si>
  <si>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</si>
  <si>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</si>
  <si>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</si>
  <si>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</si>
  <si>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</si>
  <si>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</si>
  <si>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</si>
  <si>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</si>
  <si>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</si>
  <si>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</si>
  <si>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</si>
  <si>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</si>
  <si>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</si>
  <si>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</si>
  <si>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</si>
  <si>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</si>
  <si>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</si>
  <si>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</si>
  <si>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</si>
  <si>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</si>
  <si>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</si>
  <si>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</si>
  <si>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</si>
  <si>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</si>
  <si>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</si>
  <si>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</si>
  <si>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</si>
  <si>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</si>
  <si>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</si>
  <si>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</si>
  <si>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</si>
  <si>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</si>
  <si>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</si>
  <si>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</si>
  <si>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</si>
  <si>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</si>
  <si>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</si>
  <si>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</si>
  <si>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</si>
  <si>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</si>
  <si>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</si>
  <si>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</si>
  <si>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</si>
  <si>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</si>
  <si>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</si>
  <si>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</si>
  <si>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</si>
  <si>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</si>
  <si>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</si>
  <si>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</si>
  <si>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</si>
  <si>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</si>
  <si>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</si>
  <si>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</si>
  <si>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</si>
  <si>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</si>
  <si>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</si>
  <si>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</si>
  <si>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</si>
  <si>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</si>
  <si>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</si>
  <si>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</si>
  <si>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</si>
  <si>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</si>
  <si>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</si>
  <si>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</si>
  <si>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</si>
  <si>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</si>
  <si>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</si>
  <si>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</si>
  <si>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</si>
  <si>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</si>
  <si>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</si>
  <si>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</si>
  <si>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</si>
  <si>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</si>
  <si>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</si>
  <si>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</si>
  <si>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</si>
  <si>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</si>
  <si>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</si>
  <si>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</si>
  <si>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</si>
  <si>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</si>
  <si>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</si>
  <si>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</si>
  <si>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</si>
  <si>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</si>
  <si>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</si>
  <si>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</si>
  <si>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</si>
  <si>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</si>
  <si>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</si>
  <si>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</si>
  <si>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</si>
  <si>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</si>
  <si>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</si>
  <si>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</si>
  <si>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</si>
  <si>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</si>
  <si>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</si>
  <si>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</si>
  <si>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</si>
  <si>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</si>
  <si>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</si>
  <si>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</si>
  <si>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</si>
  <si>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</si>
  <si>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</si>
  <si>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</si>
  <si>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</si>
  <si>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</si>
  <si>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</si>
  <si>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</si>
  <si>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</si>
  <si>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</si>
  <si>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</si>
  <si>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</si>
  <si>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</si>
  <si>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</si>
  <si>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</si>
  <si>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</si>
  <si>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</si>
  <si>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</si>
  <si>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</si>
  <si>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</si>
  <si>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</si>
  <si>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</si>
  <si>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</si>
  <si>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</si>
  <si>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</si>
  <si>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</si>
  <si>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</si>
  <si>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</si>
  <si>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</si>
  <si>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</si>
  <si>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</si>
  <si>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</si>
  <si>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</si>
  <si>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</si>
  <si>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</si>
  <si>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</si>
  <si>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</si>
  <si>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</si>
  <si>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</si>
  <si>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</si>
  <si>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</si>
  <si>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</si>
  <si>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</si>
  <si>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</si>
  <si>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</si>
  <si>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</si>
  <si>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</si>
  <si>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</si>
  <si>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</si>
  <si>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</si>
  <si>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</si>
  <si>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</si>
  <si>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</si>
  <si>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</si>
  <si>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</si>
  <si>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</si>
  <si>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</si>
  <si>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</si>
  <si>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</si>
  <si>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</si>
  <si>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</si>
  <si>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</si>
  <si>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</si>
  <si>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</si>
  <si>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</si>
  <si>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</si>
  <si>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</si>
  <si>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</si>
  <si>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</si>
  <si>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</si>
  <si>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</si>
  <si>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</si>
  <si>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</si>
  <si>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</si>
  <si>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</si>
  <si>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</si>
  <si>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</si>
  <si>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</si>
  <si>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</si>
  <si>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</si>
  <si>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</si>
  <si>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</si>
  <si>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</si>
  <si>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</si>
  <si>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</si>
  <si>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</si>
  <si>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</si>
  <si>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</si>
  <si>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</si>
  <si>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</si>
  <si>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</si>
  <si>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</si>
  <si>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</si>
  <si>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</si>
  <si>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</si>
  <si>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</si>
  <si>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</si>
  <si>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</si>
  <si>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</si>
  <si>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</si>
  <si>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</si>
  <si>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</si>
  <si>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</si>
  <si>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</si>
  <si>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</si>
  <si>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</si>
  <si>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</si>
  <si>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</si>
  <si>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</si>
  <si>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</si>
  <si>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</si>
  <si>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</si>
  <si>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</si>
  <si>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</si>
  <si>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</si>
  <si>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</si>
  <si>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</si>
  <si>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</si>
  <si>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</si>
  <si>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</si>
  <si>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</si>
  <si>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</si>
  <si>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</si>
  <si>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</si>
  <si>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</si>
  <si>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</si>
  <si>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</si>
  <si>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</si>
  <si>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</si>
  <si>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</si>
  <si>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</si>
  <si>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</si>
  <si>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</si>
  <si>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</si>
  <si>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</si>
  <si>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</si>
  <si>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</si>
  <si>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</si>
  <si>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</si>
  <si>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</si>
  <si>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</si>
  <si>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</si>
  <si>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</si>
  <si>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</si>
  <si>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</si>
  <si>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</si>
  <si>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</si>
  <si>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</si>
  <si>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</si>
  <si>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</si>
  <si>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</si>
  <si>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</si>
  <si>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</si>
  <si>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</si>
  <si>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</si>
  <si>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</si>
  <si>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</si>
  <si>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</si>
  <si>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</si>
  <si>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</si>
  <si>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</si>
  <si>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</si>
  <si>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</si>
  <si>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</si>
  <si>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</si>
  <si>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</si>
  <si>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</si>
  <si>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</si>
  <si>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</si>
  <si>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</si>
  <si>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</si>
  <si>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</si>
  <si>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</si>
  <si>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</si>
  <si>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</si>
  <si>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</si>
  <si>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</si>
  <si>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</si>
  <si>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</si>
  <si>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</si>
  <si>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</si>
  <si>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</si>
  <si>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</si>
  <si>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</si>
  <si>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</si>
  <si>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</si>
  <si>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</si>
  <si>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</si>
  <si>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</si>
  <si>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</si>
  <si>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</si>
  <si>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</si>
  <si>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</si>
  <si>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</si>
  <si>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</si>
  <si>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</si>
  <si>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</si>
  <si>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</si>
  <si>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</si>
  <si>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</si>
  <si>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</si>
  <si>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</si>
  <si>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</si>
  <si>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</si>
  <si>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</si>
  <si>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</si>
  <si>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</si>
  <si>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</si>
  <si>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</si>
  <si>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</si>
  <si>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</si>
  <si>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</si>
  <si>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</si>
  <si>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</si>
  <si>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</si>
  <si>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</si>
  <si>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</si>
  <si>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</si>
  <si>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</si>
  <si>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</si>
  <si>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</si>
  <si>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</si>
  <si>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</si>
  <si>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</si>
  <si>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</si>
  <si>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</si>
  <si>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</si>
  <si>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</si>
  <si>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</si>
  <si>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</si>
  <si>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</si>
  <si>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</si>
  <si>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</si>
  <si>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</si>
  <si>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</si>
  <si>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</si>
  <si>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</si>
  <si>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</si>
  <si>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</si>
  <si>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</si>
  <si>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</si>
  <si>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</si>
  <si>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</si>
  <si>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</si>
  <si>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</si>
  <si>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</si>
  <si>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</si>
  <si>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</si>
  <si>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</si>
  <si>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</si>
  <si>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</si>
  <si>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</si>
  <si>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</si>
  <si>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</si>
  <si>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</si>
  <si>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</si>
  <si>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</si>
  <si>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</si>
  <si>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</si>
  <si>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</si>
  <si>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</si>
  <si>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</si>
  <si>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</si>
  <si>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</si>
  <si>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</si>
  <si>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</si>
  <si>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</si>
  <si>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</si>
  <si>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</si>
  <si>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</si>
  <si>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</si>
  <si>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</si>
  <si>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</si>
  <si>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</si>
  <si>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</si>
  <si>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</si>
  <si>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</si>
  <si>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</si>
  <si>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</si>
  <si>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</si>
  <si>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</si>
  <si>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</si>
  <si>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</si>
  <si>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</si>
  <si>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</si>
  <si>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</si>
  <si>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</si>
  <si>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</si>
  <si>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</si>
  <si>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</si>
  <si>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</si>
  <si>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</si>
  <si>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</si>
  <si>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</si>
  <si>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</si>
  <si>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</si>
  <si>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</si>
  <si>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</si>
  <si>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</si>
  <si>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</si>
  <si>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</si>
  <si>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</si>
  <si>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</si>
  <si>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</si>
  <si>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</si>
  <si>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</si>
  <si>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</si>
  <si>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</si>
  <si>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</si>
  <si>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</si>
  <si>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</si>
  <si>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</si>
  <si>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</si>
  <si>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</si>
  <si>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</si>
  <si>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</si>
  <si>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</si>
  <si>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</si>
  <si>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</si>
  <si>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</si>
  <si>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</si>
  <si>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</si>
  <si>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</si>
  <si>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</si>
  <si>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</si>
  <si>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</si>
  <si>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</si>
  <si>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</si>
  <si>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</si>
  <si>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</si>
  <si>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</si>
  <si>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</si>
  <si>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</si>
  <si>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</si>
  <si>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</si>
  <si>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</si>
  <si>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</si>
  <si>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</si>
  <si>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</si>
  <si>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</si>
  <si>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</si>
  <si>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</si>
  <si>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</si>
  <si>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</si>
  <si>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</si>
  <si>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</si>
  <si>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</si>
  <si>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</si>
  <si>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</si>
  <si>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</si>
  <si>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</si>
  <si>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</si>
  <si>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</si>
  <si>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</si>
  <si>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</si>
  <si>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</si>
  <si>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</si>
  <si>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</si>
  <si>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</si>
  <si>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</si>
  <si>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</si>
  <si>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</si>
  <si>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</si>
  <si>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</si>
  <si>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</si>
  <si>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</si>
  <si>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</si>
  <si>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</si>
  <si>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</si>
  <si>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</si>
  <si>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</si>
  <si>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</si>
  <si>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</si>
  <si>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</si>
  <si>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</si>
  <si>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</si>
  <si>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</si>
  <si>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</si>
  <si>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</si>
  <si>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</si>
  <si>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</si>
  <si>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</si>
  <si>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</si>
  <si>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</si>
  <si>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</si>
  <si>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</si>
  <si>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</si>
  <si>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</si>
  <si>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</si>
  <si>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</si>
  <si>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</si>
  <si>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</si>
  <si>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</si>
  <si>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</si>
  <si>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</si>
  <si>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</si>
  <si>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</si>
  <si>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</si>
  <si>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</si>
  <si>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</si>
  <si>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</si>
  <si>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</si>
  <si>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</si>
  <si>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</si>
  <si>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</si>
  <si>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</si>
  <si>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</si>
  <si>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</si>
  <si>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</si>
  <si>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</si>
  <si>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</si>
  <si>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</si>
  <si>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</si>
  <si>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</si>
  <si>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</si>
  <si>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</si>
  <si>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</si>
  <si>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</si>
  <si>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</si>
  <si>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</si>
  <si>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</si>
  <si>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</si>
  <si>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</si>
  <si>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</si>
  <si>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</si>
  <si>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</si>
  <si>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</si>
  <si>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</si>
  <si>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</si>
  <si>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</si>
  <si>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</si>
  <si>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</si>
  <si>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</si>
  <si>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</si>
  <si>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</si>
  <si>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</si>
  <si>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</si>
  <si>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</si>
  <si>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</si>
  <si>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</si>
  <si>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</si>
  <si>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</si>
  <si>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</si>
  <si>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</si>
  <si>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</si>
  <si>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</si>
  <si>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</si>
  <si>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</si>
  <si>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</si>
  <si>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</si>
  <si>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</si>
  <si>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</si>
  <si>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</si>
  <si>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</si>
  <si>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</si>
  <si>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</si>
  <si>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</si>
  <si>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</si>
  <si>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</si>
  <si>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</si>
  <si>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</si>
  <si>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</si>
  <si>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</si>
  <si>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</si>
  <si>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</si>
  <si>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</si>
  <si>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</si>
  <si>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</si>
  <si>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</si>
  <si>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</si>
  <si>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</si>
  <si>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</si>
  <si>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</si>
  <si>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</si>
  <si>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</si>
  <si>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</si>
  <si>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</si>
  <si>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</si>
  <si>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</si>
  <si>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</si>
  <si>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</si>
  <si>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</si>
  <si>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</si>
  <si>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</si>
  <si>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</si>
  <si>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</si>
  <si>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</si>
  <si>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</si>
  <si>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</si>
  <si>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</si>
  <si>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</si>
  <si>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</si>
  <si>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</si>
  <si>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</si>
  <si>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</si>
  <si>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</si>
  <si>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</si>
  <si>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</si>
  <si>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</si>
  <si>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</si>
  <si>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</si>
  <si>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</si>
  <si>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</si>
  <si>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</si>
  <si>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</si>
  <si>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</si>
  <si>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</si>
  <si>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</si>
  <si>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</si>
  <si>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</si>
  <si>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</si>
  <si>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</si>
  <si>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</si>
  <si>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</si>
  <si>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</si>
  <si>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</si>
  <si>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</si>
  <si>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</si>
  <si>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</si>
  <si>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</si>
  <si>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</si>
  <si>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</si>
  <si>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</si>
  <si>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</si>
  <si>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</si>
  <si>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</si>
  <si>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</si>
  <si>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</si>
  <si>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</si>
  <si>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</si>
  <si>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</si>
  <si>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</si>
  <si>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</si>
  <si>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</si>
  <si>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</si>
  <si>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</si>
  <si>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</si>
  <si>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</si>
  <si>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</si>
  <si>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</si>
  <si>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</si>
  <si>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</si>
  <si>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</si>
  <si>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</si>
  <si>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</si>
  <si>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</si>
  <si>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</si>
  <si>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</si>
  <si>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</si>
  <si>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</si>
  <si>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</si>
  <si>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</si>
  <si>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</si>
  <si>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</si>
  <si>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</si>
  <si>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</si>
  <si>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</si>
  <si>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</si>
  <si>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</si>
  <si>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</si>
  <si>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</si>
  <si>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</si>
  <si>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</si>
  <si>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</si>
  <si>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</si>
  <si>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</si>
  <si>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</si>
  <si>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</si>
  <si>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</si>
  <si>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</si>
  <si>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</si>
  <si>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</si>
  <si>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</si>
  <si>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</si>
  <si>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</si>
  <si>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</si>
  <si>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</si>
  <si>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</si>
  <si>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</si>
  <si>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</si>
  <si>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</si>
  <si>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</si>
  <si>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</si>
  <si>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</si>
  <si>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</si>
  <si>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</si>
  <si>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</si>
  <si>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</si>
  <si>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</si>
  <si>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</si>
  <si>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</si>
  <si>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</si>
  <si>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</si>
  <si>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</si>
  <si>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</si>
  <si>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</si>
  <si>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</si>
  <si>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</si>
  <si>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</si>
  <si>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</si>
  <si>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</si>
  <si>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</si>
  <si>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</si>
  <si>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</si>
  <si>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</si>
  <si>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</si>
  <si>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</si>
  <si>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</si>
  <si>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</si>
  <si>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</si>
  <si>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</si>
  <si>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</si>
  <si>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</si>
  <si>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</si>
  <si>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</si>
  <si>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</si>
  <si>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</si>
  <si>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</si>
  <si>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</si>
  <si>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</si>
  <si>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</si>
  <si>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</si>
  <si>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</si>
  <si>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</si>
  <si>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</si>
  <si>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</si>
  <si>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</si>
  <si>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</si>
  <si>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</si>
  <si>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</si>
  <si>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</si>
  <si>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</si>
  <si>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</si>
  <si>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</si>
  <si>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</si>
  <si>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</si>
  <si>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</si>
  <si>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</si>
  <si>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</si>
  <si>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</si>
  <si>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</si>
  <si>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</si>
  <si>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</si>
  <si>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</si>
  <si>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</si>
  <si>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</si>
  <si>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</si>
  <si>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</si>
  <si>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</si>
  <si>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</si>
  <si>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</si>
  <si>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</si>
  <si>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</si>
  <si>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</si>
  <si>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</si>
  <si>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</si>
  <si>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</si>
  <si>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</si>
  <si>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</si>
  <si>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</si>
  <si>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</si>
  <si>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</si>
  <si>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</si>
  <si>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</si>
  <si>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</si>
  <si>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</si>
  <si>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</si>
  <si>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</si>
  <si>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</si>
  <si>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</si>
  <si>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</si>
  <si>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</si>
  <si>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</si>
  <si>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</si>
  <si>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</si>
  <si>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</si>
  <si>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</si>
  <si>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</si>
  <si>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</si>
  <si>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</si>
  <si>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</si>
  <si>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</si>
  <si>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</si>
  <si>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</si>
  <si>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</si>
  <si>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</si>
  <si>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</si>
  <si>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</si>
  <si>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</si>
  <si>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</si>
  <si>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</si>
  <si>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</si>
  <si>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</si>
  <si>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</si>
  <si>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</si>
  <si>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</si>
  <si>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</si>
  <si>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</si>
  <si>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</si>
  <si>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</si>
  <si>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</si>
  <si>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</si>
  <si>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</si>
  <si>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</si>
  <si>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</si>
  <si>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</si>
  <si>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</si>
  <si>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</si>
  <si>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</si>
  <si>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</si>
  <si>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</si>
  <si>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</si>
  <si>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</si>
  <si>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</si>
  <si>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</si>
  <si>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</si>
  <si>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</si>
  <si>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</si>
  <si>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</si>
  <si>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</si>
  <si>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</si>
  <si>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</si>
  <si>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</si>
  <si>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</si>
  <si>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</si>
  <si>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</si>
  <si>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</si>
  <si>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</si>
  <si>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</si>
  <si>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</si>
  <si>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</si>
  <si>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</si>
  <si>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</si>
  <si>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</si>
  <si>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</si>
  <si>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</si>
  <si>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</si>
  <si>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</si>
  <si>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</si>
  <si>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</si>
  <si>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</si>
  <si>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</si>
  <si>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</si>
  <si>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</si>
  <si>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</si>
  <si>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</si>
  <si>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</si>
  <si>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</si>
  <si>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</si>
  <si>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</si>
  <si>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</si>
  <si>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</si>
  <si>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</si>
  <si>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</si>
  <si>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</si>
  <si>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</si>
  <si>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</si>
  <si>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</si>
  <si>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</si>
  <si>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</si>
  <si>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</si>
  <si>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</si>
  <si>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</si>
  <si>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</si>
  <si>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</si>
  <si>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</si>
  <si>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</si>
  <si>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</si>
  <si>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</si>
  <si>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</si>
  <si>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</si>
  <si>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</si>
  <si>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</si>
  <si>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</si>
  <si>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</si>
  <si>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</si>
  <si>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</si>
  <si>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</si>
  <si>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</si>
  <si>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</si>
  <si>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</si>
  <si>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</si>
  <si>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</si>
  <si>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</si>
  <si>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</si>
  <si>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</si>
  <si>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</si>
  <si>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</si>
  <si>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</si>
  <si>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</si>
  <si>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</si>
  <si>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</si>
  <si>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</si>
  <si>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</si>
  <si>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</si>
  <si>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</si>
  <si>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</si>
  <si>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</si>
  <si>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</si>
  <si>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</si>
  <si>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</si>
  <si>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</si>
  <si>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</si>
  <si>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</si>
  <si>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</si>
  <si>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</si>
  <si>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</si>
  <si>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</si>
  <si>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</si>
  <si>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</si>
  <si>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</si>
  <si>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</si>
  <si>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</si>
  <si>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</si>
  <si>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</si>
  <si>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</si>
  <si>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</si>
  <si>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</si>
  <si>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</si>
  <si>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</si>
  <si>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</si>
  <si>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</si>
  <si>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</si>
  <si>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</si>
  <si>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</si>
  <si>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</si>
  <si>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</si>
  <si>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</si>
  <si>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</si>
  <si>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</si>
  <si>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</si>
  <si>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</si>
  <si>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</si>
  <si>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</si>
  <si>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</si>
  <si>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</si>
  <si>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</si>
  <si>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</si>
  <si>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</si>
  <si>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</si>
  <si>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</si>
  <si>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</si>
  <si>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</si>
  <si>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</si>
  <si>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</si>
  <si>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</si>
  <si>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</si>
  <si>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</si>
  <si>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</si>
  <si>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</si>
  <si>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</si>
  <si>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</si>
  <si>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</si>
  <si>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</si>
  <si>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</si>
  <si>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</si>
  <si>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</si>
  <si>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</si>
  <si>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</si>
  <si>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</si>
  <si>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</si>
  <si>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</si>
  <si>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</si>
  <si>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</si>
  <si>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</si>
  <si>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</si>
  <si>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</si>
  <si>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</si>
  <si>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</si>
  <si>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</si>
  <si>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</si>
  <si>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</si>
  <si>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</si>
  <si>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</si>
  <si>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</si>
  <si>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</si>
  <si>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</si>
  <si>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</si>
  <si>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</si>
  <si>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</si>
  <si>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</si>
  <si>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</si>
  <si>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</si>
  <si>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</si>
  <si>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</si>
  <si>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</si>
  <si>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</si>
  <si>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</si>
  <si>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</si>
  <si>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</si>
  <si>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</si>
  <si>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</si>
  <si>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</si>
  <si>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</si>
  <si>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</si>
  <si>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</si>
  <si>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</si>
  <si>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</si>
  <si>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</si>
  <si>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</si>
  <si>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</si>
  <si>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</si>
  <si>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</si>
  <si>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</si>
  <si>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</si>
  <si>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</si>
  <si>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</si>
  <si>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</si>
  <si>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</si>
  <si>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</si>
  <si>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</si>
  <si>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</si>
  <si>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</si>
  <si>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</si>
  <si>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</si>
  <si>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</si>
  <si>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</si>
  <si>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</si>
  <si>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</si>
  <si>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</si>
  <si>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</si>
  <si>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</si>
  <si>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</si>
  <si>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</si>
  <si>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</si>
  <si>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</si>
  <si>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</si>
  <si>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</si>
  <si>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</si>
  <si>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</si>
  <si>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</si>
  <si>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</si>
  <si>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</si>
  <si>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</si>
  <si>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</si>
  <si>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</si>
  <si>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</si>
  <si>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</si>
  <si>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</si>
  <si>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</si>
  <si>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</si>
  <si>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</si>
  <si>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</si>
  <si>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</si>
  <si>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</si>
  <si>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</si>
  <si>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</si>
  <si>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</si>
  <si>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</si>
  <si>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</si>
  <si>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</si>
  <si>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</si>
  <si>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</si>
  <si>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</si>
  <si>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</si>
  <si>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</si>
  <si>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</si>
  <si>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</si>
  <si>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</si>
  <si>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</si>
  <si>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</si>
  <si>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</si>
  <si>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</si>
  <si>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</si>
  <si>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</si>
  <si>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</si>
  <si>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</si>
  <si>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</si>
  <si>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</si>
  <si>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</si>
  <si>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</si>
  <si>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</si>
  <si>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</si>
  <si>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</si>
  <si>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</si>
  <si>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</si>
  <si>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</si>
  <si>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</si>
  <si>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</si>
  <si>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</si>
  <si>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</si>
  <si>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</si>
  <si>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</si>
  <si>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</si>
  <si>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</si>
  <si>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</si>
  <si>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</si>
  <si>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</si>
  <si>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</si>
  <si>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</si>
  <si>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</si>
  <si>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</si>
  <si>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</si>
  <si>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</si>
  <si>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</si>
  <si>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</si>
  <si>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</si>
  <si>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</si>
  <si>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</si>
  <si>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</si>
  <si>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</si>
  <si>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</si>
  <si>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</si>
  <si>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</si>
  <si>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</si>
  <si>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</si>
  <si>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</si>
  <si>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</si>
  <si>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</si>
  <si>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</si>
  <si>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</si>
  <si>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</si>
  <si>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</si>
  <si>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</si>
  <si>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</si>
  <si>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</si>
  <si>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</si>
  <si>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</si>
  <si>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</si>
  <si>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</si>
  <si>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</si>
  <si>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</si>
  <si>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</si>
  <si>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</si>
  <si>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</si>
  <si>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</si>
  <si>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</si>
  <si>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</si>
  <si>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</si>
  <si>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</si>
  <si>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</si>
  <si>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</si>
  <si>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</si>
  <si>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</si>
  <si>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</si>
  <si>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</si>
  <si>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</si>
  <si>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</si>
  <si>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</si>
  <si>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</si>
  <si>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</si>
  <si>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</si>
  <si>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</si>
  <si>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</si>
  <si>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</si>
  <si>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</si>
  <si>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</si>
  <si>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</si>
  <si>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</si>
  <si>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</si>
  <si>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</si>
  <si>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</si>
  <si>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</si>
  <si>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</si>
  <si>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</si>
  <si>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</si>
  <si>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</si>
  <si>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</si>
  <si>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</si>
  <si>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</si>
  <si>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</si>
  <si>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</si>
  <si>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</si>
  <si>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</si>
  <si>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</si>
  <si>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</si>
  <si>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</si>
  <si>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</si>
  <si>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</si>
  <si>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</si>
  <si>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</si>
  <si>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</si>
  <si>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</si>
  <si>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</si>
  <si>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</si>
  <si>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</si>
  <si>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</si>
  <si>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</si>
  <si>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</si>
  <si>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</si>
  <si>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</si>
  <si>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</si>
  <si>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</si>
  <si>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</si>
  <si>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</si>
  <si>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</si>
  <si>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</si>
  <si>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</si>
  <si>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</si>
  <si>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</si>
  <si>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</si>
  <si>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</si>
  <si>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</si>
  <si>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</si>
  <si>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</si>
  <si>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</si>
  <si>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</si>
  <si>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</si>
  <si>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</si>
  <si>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</si>
  <si>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</si>
  <si>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</si>
  <si>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</si>
  <si>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</si>
  <si>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</si>
  <si>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</si>
  <si>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</si>
  <si>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</si>
  <si>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</si>
  <si>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</si>
  <si>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</si>
  <si>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</si>
  <si>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</si>
  <si>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</si>
  <si>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</si>
  <si>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</si>
  <si>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</si>
  <si>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</si>
  <si>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</si>
  <si>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</si>
  <si>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</si>
  <si>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</si>
  <si>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</si>
  <si>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</si>
  <si>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</si>
  <si>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</si>
  <si>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</si>
  <si>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</si>
  <si>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</si>
  <si>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</si>
  <si>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</si>
  <si>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</si>
  <si>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</si>
  <si>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</si>
  <si>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</si>
  <si>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</si>
  <si>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</si>
  <si>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</si>
  <si>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</si>
  <si>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</si>
  <si>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</si>
  <si>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</si>
  <si>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</si>
  <si>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</si>
  <si>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</si>
  <si>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</si>
  <si>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</si>
  <si>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</si>
  <si>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</si>
  <si>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</si>
  <si>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</si>
  <si>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</si>
  <si>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</si>
  <si>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</si>
  <si>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</si>
  <si>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</si>
  <si>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</si>
  <si>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</si>
  <si>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</si>
  <si>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</si>
  <si>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</si>
  <si>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</si>
  <si>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</si>
  <si>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</si>
  <si>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</si>
  <si>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</si>
  <si>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</si>
  <si>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</si>
  <si>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</si>
  <si>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</si>
  <si>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</si>
  <si>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</si>
  <si>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</si>
  <si>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</si>
  <si>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</si>
  <si>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</si>
  <si>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</si>
  <si>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</si>
  <si>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</si>
  <si>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</si>
  <si>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</si>
  <si>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</si>
  <si>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</si>
  <si>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</si>
  <si>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</si>
  <si>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</si>
  <si>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</si>
  <si>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</si>
  <si>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</si>
  <si>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</si>
  <si>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</si>
  <si>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</si>
  <si>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</si>
  <si>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</si>
  <si>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</si>
  <si>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</si>
  <si>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</si>
  <si>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</si>
  <si>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</si>
  <si>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</si>
  <si>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</si>
  <si>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</si>
  <si>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</si>
  <si>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</si>
  <si>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</si>
  <si>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</si>
  <si>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</si>
  <si>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</si>
  <si>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</si>
  <si>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</si>
  <si>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</si>
  <si>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</si>
  <si>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</si>
  <si>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</si>
  <si>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</si>
  <si>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</si>
  <si>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</si>
  <si>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</si>
  <si>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</si>
  <si>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</si>
  <si>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</si>
  <si>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</si>
  <si>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</si>
  <si>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</si>
  <si>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</si>
  <si>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</si>
  <si>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</si>
  <si>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</si>
  <si>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</si>
  <si>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</si>
  <si>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</si>
  <si>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</si>
  <si>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</si>
  <si>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</si>
  <si>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</si>
  <si>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</si>
  <si>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</si>
  <si>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</si>
  <si>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</si>
  <si>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</si>
  <si>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</si>
  <si>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</si>
  <si>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</si>
  <si>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</si>
  <si>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</si>
  <si>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</si>
  <si>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</si>
  <si>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</si>
  <si>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</si>
  <si>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</si>
  <si>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</si>
  <si>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</si>
  <si>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</si>
  <si>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</si>
  <si>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</si>
  <si>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</si>
  <si>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</si>
  <si>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</si>
  <si>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</si>
  <si>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</si>
  <si>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</si>
  <si>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</si>
  <si>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</si>
  <si>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</si>
  <si>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</si>
  <si>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</si>
  <si>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</si>
  <si>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</si>
  <si>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</si>
  <si>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</si>
  <si>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</si>
  <si>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</si>
  <si>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</si>
  <si>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</si>
  <si>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</si>
  <si>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</si>
  <si>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</si>
  <si>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</si>
  <si>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</si>
  <si>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</si>
  <si>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</si>
  <si>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</si>
  <si>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</si>
  <si>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</si>
  <si>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</si>
  <si>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</si>
  <si>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</si>
  <si>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</si>
  <si>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</si>
  <si>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</si>
  <si>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</si>
  <si>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</si>
  <si>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</si>
  <si>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</si>
  <si>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</si>
  <si>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</si>
  <si>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</si>
  <si>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</si>
  <si>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</si>
  <si>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</si>
  <si>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</si>
  <si>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</si>
  <si>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</si>
  <si>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</si>
  <si>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</si>
  <si>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</si>
  <si>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</si>
  <si>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</si>
  <si>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</si>
  <si>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</si>
  <si>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</si>
  <si>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</si>
  <si>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</si>
  <si>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</si>
  <si>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</si>
  <si>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</si>
  <si>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</si>
  <si>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</si>
  <si>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</si>
  <si>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</si>
  <si>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</si>
  <si>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</si>
  <si>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</si>
  <si>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</si>
  <si>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</si>
  <si>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</si>
  <si>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</si>
  <si>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</si>
  <si>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</si>
  <si>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</si>
  <si>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</si>
  <si>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</si>
  <si>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</si>
  <si>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</si>
  <si>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</si>
  <si>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</si>
  <si>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</si>
  <si>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</si>
  <si>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</si>
  <si>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</si>
  <si>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</si>
  <si>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</si>
  <si>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</si>
  <si>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</si>
  <si>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</si>
  <si>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</si>
  <si>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</si>
  <si>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</si>
  <si>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</si>
  <si>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</si>
  <si>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</si>
  <si>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</si>
  <si>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</si>
  <si>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</si>
  <si>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</si>
  <si>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</si>
  <si>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</si>
  <si>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</si>
  <si>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</si>
  <si>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</si>
  <si>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</si>
  <si>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</si>
  <si>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</si>
  <si>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</si>
  <si>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</si>
  <si>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</si>
  <si>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</si>
  <si>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</si>
  <si>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</si>
  <si>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</si>
  <si>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</si>
  <si>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</si>
  <si>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</si>
  <si>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</si>
  <si>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</si>
  <si>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</si>
  <si>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</si>
  <si>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</si>
  <si>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</si>
  <si>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</si>
  <si>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</si>
  <si>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</si>
  <si>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</si>
  <si>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</si>
  <si>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</si>
  <si>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</si>
  <si>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</si>
  <si>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</si>
  <si>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</si>
  <si>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</si>
  <si>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</si>
  <si>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</si>
  <si>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</si>
  <si>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</si>
  <si>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</si>
  <si>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</si>
  <si>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</si>
  <si>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</si>
  <si>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</si>
  <si>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</si>
  <si>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</si>
  <si>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</si>
  <si>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</si>
  <si>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</si>
  <si>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</si>
  <si>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</si>
  <si>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</si>
  <si>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</si>
  <si>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</si>
  <si>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</si>
  <si>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</si>
  <si>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</si>
  <si>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</si>
  <si>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</si>
  <si>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</si>
  <si>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</si>
  <si>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</si>
  <si>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</si>
  <si>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</si>
  <si>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</si>
  <si>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</si>
  <si>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</si>
  <si>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</si>
  <si>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</si>
  <si>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</si>
  <si>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</si>
  <si>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</si>
  <si>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</si>
  <si>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</si>
  <si>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</si>
  <si>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</si>
  <si>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</si>
  <si>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</si>
  <si>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</si>
  <si>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</si>
  <si>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</si>
  <si>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</si>
  <si>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</si>
  <si>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</si>
  <si>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</si>
  <si>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</si>
  <si>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</si>
  <si>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</si>
  <si>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</si>
  <si>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</si>
  <si>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</si>
  <si>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</si>
  <si>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</si>
  <si>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</si>
  <si>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</si>
  <si>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</si>
  <si>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</si>
  <si>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</si>
  <si>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</si>
  <si>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</si>
  <si>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</si>
  <si>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</si>
  <si>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</si>
  <si>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</si>
  <si>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</si>
  <si>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</si>
  <si>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</si>
  <si>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</si>
  <si>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</si>
  <si>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</si>
  <si>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</si>
  <si>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</si>
  <si>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</si>
  <si>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</si>
  <si>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</si>
  <si>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</si>
  <si>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</si>
  <si>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</si>
  <si>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</si>
  <si>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</si>
  <si>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</si>
  <si>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</si>
  <si>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</si>
  <si>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</si>
  <si>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</si>
  <si>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</si>
  <si>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</si>
  <si>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</si>
  <si>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</si>
  <si>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</si>
  <si>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</si>
  <si>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</si>
  <si>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</si>
  <si>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</si>
  <si>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</si>
  <si>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</si>
  <si>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</si>
  <si>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</si>
  <si>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</si>
  <si>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</si>
  <si>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</si>
  <si>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</si>
  <si>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</si>
  <si>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</si>
  <si>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</si>
  <si>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</si>
  <si>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</si>
  <si>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</si>
  <si>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</si>
  <si>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</si>
  <si>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</si>
  <si>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</si>
  <si>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</si>
  <si>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</si>
  <si>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</si>
  <si>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</si>
  <si>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</si>
  <si>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</si>
  <si>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</si>
  <si>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</si>
  <si>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</si>
  <si>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</si>
  <si>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</si>
  <si>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</si>
  <si>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</si>
  <si>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</si>
  <si>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</si>
  <si>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</si>
  <si>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</si>
  <si>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</si>
  <si>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</si>
  <si>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</si>
  <si>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</si>
  <si>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</si>
  <si>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</si>
  <si>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</si>
  <si>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</si>
  <si>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</si>
  <si>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</si>
  <si>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</si>
  <si>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</si>
  <si>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</si>
  <si>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</si>
  <si>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</si>
  <si>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</si>
  <si>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</si>
  <si>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</si>
  <si>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</si>
  <si>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</si>
  <si>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</si>
  <si>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</si>
  <si>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</si>
  <si>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</si>
  <si>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</si>
  <si>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</si>
  <si>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</si>
  <si>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</si>
  <si>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</si>
  <si>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</si>
  <si>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</si>
  <si>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</si>
  <si>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</si>
  <si>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</si>
  <si>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</si>
  <si>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</si>
  <si>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</si>
  <si>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</si>
  <si>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</si>
  <si>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</si>
  <si>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</si>
  <si>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</si>
  <si>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</si>
  <si>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</si>
  <si>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</si>
  <si>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</si>
  <si>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</si>
  <si>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</si>
  <si>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</si>
  <si>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</si>
  <si>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</si>
  <si>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</si>
  <si>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</si>
  <si>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</si>
  <si>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</si>
  <si>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</si>
  <si>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</si>
  <si>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</si>
  <si>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</si>
  <si>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</si>
  <si>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</si>
  <si>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</si>
  <si>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</si>
  <si>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</si>
  <si>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</si>
  <si>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</si>
  <si>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</si>
  <si>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</si>
  <si>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</si>
  <si>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</si>
  <si>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</si>
  <si>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</si>
  <si>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</si>
  <si>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</si>
  <si>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</si>
  <si>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</si>
  <si>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</si>
  <si>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</si>
  <si>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</si>
  <si>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</si>
  <si>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</si>
  <si>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</si>
  <si>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</si>
  <si>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</si>
  <si>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</si>
  <si>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</si>
  <si>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</si>
  <si>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</si>
  <si>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</si>
  <si>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</si>
  <si>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</si>
  <si>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</si>
  <si>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</si>
  <si>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</si>
  <si>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</si>
  <si>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</si>
  <si>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</si>
  <si>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</si>
  <si>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</si>
  <si>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</si>
  <si>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</si>
  <si>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</si>
  <si>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</si>
  <si>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</si>
  <si>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</si>
  <si>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</si>
  <si>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</si>
  <si>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</si>
  <si>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</si>
  <si>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</si>
  <si>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</si>
  <si>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</si>
  <si>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</si>
  <si>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</si>
  <si>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</si>
  <si>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</si>
  <si>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</si>
  <si>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</si>
  <si>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</si>
  <si>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</si>
  <si>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</si>
  <si>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</si>
  <si>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</si>
  <si>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</si>
  <si>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</si>
  <si>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</si>
  <si>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</si>
  <si>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</si>
  <si>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</si>
  <si>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</si>
  <si>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</si>
  <si>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</si>
  <si>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</si>
  <si>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</si>
  <si>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</si>
  <si>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</si>
  <si>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</si>
  <si>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</si>
  <si>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</si>
  <si>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</si>
  <si>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</si>
  <si>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</si>
  <si>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</si>
  <si>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</si>
  <si>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</si>
  <si>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</si>
  <si>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</si>
  <si>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</si>
  <si>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</si>
  <si>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</si>
  <si>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</si>
  <si>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</si>
  <si>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</si>
  <si>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</si>
  <si>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</si>
  <si>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</si>
  <si>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</si>
  <si>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</si>
  <si>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</si>
  <si>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</si>
  <si>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</si>
  <si>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</si>
  <si>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</si>
  <si>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</si>
  <si>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</si>
  <si>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</si>
  <si>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</si>
  <si>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</si>
  <si>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</si>
  <si>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</si>
  <si>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</si>
  <si>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</si>
  <si>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</si>
  <si>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</si>
  <si>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</si>
  <si>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</si>
  <si>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</si>
  <si>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</si>
  <si>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</si>
  <si>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</si>
  <si>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</si>
  <si>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</si>
  <si>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</si>
  <si>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</si>
  <si>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</si>
  <si>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</si>
  <si>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</si>
  <si>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</si>
  <si>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</si>
  <si>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</si>
  <si>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</si>
  <si>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</si>
  <si>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</si>
  <si>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</si>
  <si>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</si>
  <si>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</si>
  <si>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</si>
  <si>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</si>
  <si>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</si>
  <si>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</si>
  <si>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</si>
  <si>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</si>
  <si>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</si>
  <si>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</si>
  <si>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</si>
  <si>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</si>
  <si>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</si>
  <si>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</si>
  <si>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</si>
  <si>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</si>
  <si>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</si>
  <si>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</si>
  <si>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</si>
  <si>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</si>
  <si>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</si>
  <si>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</si>
  <si>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</si>
  <si>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</si>
  <si>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</si>
  <si>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</si>
  <si>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</si>
  <si>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</si>
  <si>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</si>
  <si>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</si>
  <si>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</si>
  <si>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</si>
  <si>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</si>
  <si>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</si>
  <si>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</si>
  <si>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</si>
  <si>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</si>
  <si>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</si>
  <si>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</si>
  <si>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</si>
  <si>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</si>
  <si>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</si>
  <si>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</si>
  <si>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</si>
  <si>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</si>
  <si>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</si>
  <si>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</si>
  <si>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</si>
  <si>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</si>
  <si>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</si>
  <si>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</si>
  <si>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</si>
  <si>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</si>
  <si>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</si>
  <si>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</si>
  <si>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</si>
  <si>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</si>
  <si>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</si>
  <si>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</si>
  <si>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</si>
  <si>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</si>
  <si>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</si>
  <si>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</si>
  <si>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</si>
  <si>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</si>
  <si>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</si>
  <si>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</si>
  <si>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</si>
  <si>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</si>
  <si>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</si>
  <si>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</si>
  <si>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</si>
  <si>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</si>
  <si>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</si>
  <si>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</si>
  <si>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</si>
  <si>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</si>
  <si>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</si>
  <si>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</si>
  <si>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</si>
  <si>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</si>
  <si>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</si>
  <si>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</si>
  <si>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</si>
  <si>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</si>
  <si>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</si>
  <si>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</si>
  <si>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</si>
  <si>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</si>
  <si>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</si>
  <si>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</si>
  <si>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</si>
  <si>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</si>
  <si>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</si>
  <si>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</si>
  <si>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</si>
  <si>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</si>
  <si>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</si>
  <si>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</si>
  <si>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</si>
  <si>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</si>
  <si>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</si>
  <si>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</si>
  <si>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</si>
  <si>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</si>
  <si>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</si>
  <si>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</si>
  <si>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</si>
  <si>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</si>
  <si>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</si>
  <si>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</si>
  <si>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</si>
  <si>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</si>
  <si>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</si>
  <si>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</si>
  <si>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</si>
  <si>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</si>
  <si>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</si>
  <si>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</si>
  <si>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</si>
  <si>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</si>
  <si>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</si>
  <si>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</si>
  <si>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</si>
  <si>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</si>
  <si>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</si>
  <si>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</si>
  <si>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</si>
  <si>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</si>
  <si>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</si>
  <si>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</si>
  <si>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</si>
  <si>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</si>
  <si>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</si>
  <si>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</si>
  <si>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</si>
  <si>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</si>
  <si>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</si>
  <si>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</si>
  <si>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</si>
  <si>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</si>
  <si>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</si>
  <si>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</si>
  <si>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</si>
  <si>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</si>
  <si>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</si>
  <si>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</si>
  <si>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</si>
  <si>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</si>
  <si>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</si>
  <si>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</si>
  <si>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</si>
  <si>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</si>
  <si>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</si>
  <si>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</si>
  <si>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</si>
  <si>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</si>
  <si>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</si>
  <si>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</si>
  <si>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</si>
  <si>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</si>
  <si>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</si>
  <si>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</si>
  <si>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</si>
  <si>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</si>
  <si>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</si>
  <si>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</si>
  <si>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</si>
  <si>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</si>
  <si>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</si>
  <si>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</si>
  <si>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</si>
  <si>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</si>
  <si>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</si>
  <si>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</si>
  <si>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</si>
  <si>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</si>
  <si>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</si>
  <si>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</si>
  <si>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</si>
  <si>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</si>
  <si>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</si>
  <si>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</si>
  <si>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</si>
  <si>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</si>
  <si>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</si>
  <si>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</si>
  <si>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</si>
  <si>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</si>
  <si>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</si>
  <si>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</si>
  <si>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</si>
  <si>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</si>
  <si>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</si>
  <si>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</si>
  <si>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</si>
  <si>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</si>
  <si>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</si>
  <si>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</si>
  <si>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</si>
  <si>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</si>
  <si>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</si>
  <si>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</si>
  <si>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</si>
  <si>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</si>
  <si>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</si>
  <si>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</si>
  <si>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</si>
  <si>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</si>
  <si>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</si>
  <si>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</si>
  <si>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</si>
  <si>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</si>
  <si>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</si>
  <si>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</si>
  <si>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</si>
  <si>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</si>
  <si>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</si>
  <si>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</si>
  <si>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</si>
  <si>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</si>
  <si>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</si>
  <si>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</si>
  <si>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</si>
  <si>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</si>
  <si>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</si>
  <si>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</si>
  <si>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</si>
  <si>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</si>
  <si>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</si>
  <si>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</si>
  <si>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</si>
  <si>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</si>
  <si>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</si>
  <si>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</si>
  <si>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</si>
  <si>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</si>
  <si>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</si>
  <si>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</si>
  <si>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</si>
  <si>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</si>
  <si>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</si>
  <si>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</si>
  <si>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</si>
  <si>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</si>
  <si>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</si>
  <si>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</si>
  <si>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</si>
  <si>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</si>
  <si>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</si>
  <si>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</si>
  <si>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</si>
  <si>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</si>
  <si>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</si>
  <si>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</si>
  <si>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</si>
  <si>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</si>
  <si>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</si>
  <si>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</si>
  <si>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</si>
  <si>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</si>
  <si>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</si>
  <si>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</si>
  <si>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</si>
  <si>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</si>
  <si>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</si>
  <si>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</si>
  <si>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</si>
  <si>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</si>
  <si>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</si>
  <si>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</si>
  <si>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</si>
  <si>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</si>
  <si>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</si>
  <si>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</si>
  <si>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</si>
  <si>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</si>
  <si>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</si>
  <si>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</si>
  <si>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</si>
  <si>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</si>
  <si>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</si>
  <si>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</si>
  <si>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</si>
  <si>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</si>
  <si>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</si>
  <si>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</si>
  <si>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</si>
  <si>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</si>
  <si>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</si>
  <si>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</si>
  <si>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</si>
  <si>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</si>
  <si>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</si>
  <si>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</si>
  <si>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</si>
  <si>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</si>
  <si>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</si>
  <si>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</si>
  <si>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</si>
  <si>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</si>
  <si>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</si>
  <si>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</si>
  <si>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</si>
  <si>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</si>
  <si>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</si>
  <si>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</si>
  <si>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</si>
  <si>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</si>
  <si>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</si>
  <si>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</si>
  <si>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</si>
  <si>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</si>
  <si>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</si>
  <si>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</si>
  <si>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</si>
  <si>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</si>
  <si>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</si>
  <si>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</si>
  <si>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</si>
  <si>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</si>
  <si>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</si>
  <si>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</si>
  <si>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</si>
  <si>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</si>
  <si>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</si>
  <si>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</si>
  <si>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</si>
  <si>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</si>
  <si>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</si>
  <si>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</si>
  <si>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</si>
  <si>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</si>
  <si>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</si>
  <si>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</si>
  <si>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</si>
  <si>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</si>
  <si>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</si>
  <si>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</si>
  <si>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</si>
  <si>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</si>
  <si>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</si>
  <si>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</si>
  <si>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</si>
  <si>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</si>
  <si>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</si>
  <si>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</si>
  <si>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</si>
  <si>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</si>
  <si>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</si>
  <si>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</si>
  <si>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</si>
  <si>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</si>
  <si>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</si>
  <si>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</si>
  <si>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</si>
  <si>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</si>
  <si>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</si>
  <si>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</si>
  <si>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</si>
  <si>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</si>
  <si>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</si>
  <si>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</si>
  <si>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</si>
  <si>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</si>
  <si>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</si>
  <si>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</si>
  <si>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</si>
  <si>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</si>
  <si>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</si>
  <si>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</si>
  <si>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</si>
  <si>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</si>
  <si>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</si>
  <si>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</si>
  <si>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</si>
  <si>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</si>
  <si>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</si>
  <si>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</si>
  <si>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</si>
  <si>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</si>
  <si>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</si>
  <si>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</si>
  <si>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</si>
  <si>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</si>
  <si>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</si>
  <si>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</si>
  <si>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</si>
  <si>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</si>
  <si>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</si>
  <si>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</si>
  <si>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</si>
  <si>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</si>
  <si>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</si>
  <si>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</si>
  <si>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</si>
  <si>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</si>
  <si>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</si>
  <si>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</si>
  <si>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</si>
  <si>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</si>
  <si>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</si>
  <si>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</si>
  <si>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</si>
  <si>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</si>
  <si>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</si>
  <si>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</si>
  <si>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</si>
  <si>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</si>
  <si>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</si>
  <si>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</si>
  <si>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</si>
  <si>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</si>
  <si>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</si>
  <si>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</si>
  <si>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</si>
  <si>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</si>
  <si>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</si>
  <si>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</si>
  <si>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</si>
  <si>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</si>
  <si>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</si>
  <si>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</si>
  <si>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</si>
  <si>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</si>
  <si>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</si>
  <si>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</si>
  <si>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</si>
  <si>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</si>
  <si>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</si>
  <si>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</si>
  <si>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</si>
  <si>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</si>
  <si>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</si>
  <si>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</si>
  <si>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</si>
  <si>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</si>
  <si>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</si>
  <si>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</si>
  <si>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</si>
  <si>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</si>
  <si>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</si>
  <si>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</si>
  <si>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</si>
  <si>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</si>
  <si>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</si>
  <si>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</si>
  <si>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</si>
  <si>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</si>
  <si>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</si>
  <si>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</si>
  <si>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</si>
  <si>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</si>
  <si>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</si>
  <si>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</si>
  <si>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</si>
  <si>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</si>
  <si>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</si>
  <si>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</si>
  <si>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</si>
  <si>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</si>
  <si>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</si>
  <si>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</si>
  <si>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</si>
  <si>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</si>
  <si>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</si>
  <si>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</si>
  <si>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</si>
  <si>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</si>
  <si>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</si>
  <si>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</si>
  <si>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</si>
  <si>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</si>
  <si>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</si>
  <si>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</si>
  <si>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</si>
  <si>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</si>
  <si>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</si>
  <si>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</si>
  <si>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</si>
  <si>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</si>
  <si>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</si>
  <si>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</si>
  <si>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</si>
  <si>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</si>
  <si>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</si>
  <si>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</si>
  <si>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</si>
  <si>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</si>
  <si>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</si>
  <si>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</si>
  <si>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</si>
  <si>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</si>
  <si>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</si>
  <si>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</si>
  <si>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</si>
  <si>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</si>
  <si>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</si>
  <si>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</si>
  <si>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</si>
  <si>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</si>
  <si>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</si>
  <si>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</si>
  <si>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</si>
  <si>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</si>
  <si>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</si>
  <si>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</si>
  <si>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</si>
  <si>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</si>
  <si>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</si>
  <si>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</si>
  <si>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</si>
  <si>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</si>
  <si>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</si>
  <si>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</si>
  <si>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</si>
  <si>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</si>
  <si>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</si>
  <si>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</si>
  <si>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</si>
  <si>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</si>
  <si>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</si>
  <si>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</si>
  <si>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</si>
  <si>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</si>
  <si>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</si>
  <si>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</si>
  <si>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</si>
  <si>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</si>
  <si>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</si>
  <si>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</si>
  <si>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</si>
  <si>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</si>
  <si>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</si>
  <si>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</si>
  <si>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</si>
  <si>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</si>
  <si>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</si>
  <si>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</si>
  <si>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</si>
  <si>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</si>
  <si>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</si>
  <si>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</si>
  <si>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</si>
  <si>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</si>
  <si>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</si>
  <si>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</si>
  <si>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</si>
  <si>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</si>
  <si>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</si>
  <si>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</si>
  <si>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</si>
  <si>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</si>
  <si>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</si>
  <si>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</si>
  <si>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</si>
  <si>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</si>
  <si>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</si>
  <si>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</si>
  <si>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</si>
  <si>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</si>
  <si>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</si>
  <si>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</si>
  <si>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</si>
  <si>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</si>
  <si>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</si>
  <si>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</si>
  <si>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</si>
  <si>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</si>
  <si>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</si>
  <si>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</si>
  <si>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</si>
  <si>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</si>
  <si>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</si>
  <si>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</si>
  <si>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</si>
  <si>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</si>
  <si>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</si>
  <si>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</si>
  <si>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</si>
  <si>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</si>
  <si>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</si>
  <si>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</si>
  <si>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</si>
  <si>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</si>
  <si>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</si>
  <si>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</si>
  <si>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</si>
  <si>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</si>
  <si>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</si>
  <si>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</si>
  <si>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</si>
  <si>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</si>
  <si>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</si>
  <si>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</si>
  <si>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</si>
  <si>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</si>
  <si>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</si>
  <si>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</si>
  <si>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</si>
  <si>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</si>
  <si>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</si>
  <si>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</si>
  <si>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</si>
  <si>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</si>
  <si>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</si>
  <si>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</si>
  <si>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</si>
  <si>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</si>
  <si>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</si>
  <si>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</si>
  <si>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</si>
  <si>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</si>
  <si>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</si>
  <si>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</si>
  <si>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</si>
  <si>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</si>
  <si>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</si>
  <si>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</si>
  <si>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</si>
  <si>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</si>
  <si>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</si>
  <si>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</si>
  <si>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</si>
  <si>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</si>
  <si>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</si>
  <si>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</si>
  <si>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</si>
  <si>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</si>
  <si>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</si>
  <si>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</si>
  <si>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</si>
  <si>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</si>
  <si>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</si>
  <si>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</si>
  <si>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</si>
  <si>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</si>
  <si>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</si>
  <si>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</si>
  <si>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</si>
  <si>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</si>
  <si>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</si>
  <si>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</si>
  <si>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</si>
  <si>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</si>
  <si>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</si>
  <si>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</si>
  <si>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</si>
  <si>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</si>
  <si>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</si>
  <si>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</si>
  <si>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</si>
  <si>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</si>
  <si>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</si>
  <si>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</si>
  <si>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</si>
  <si>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</si>
  <si>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</si>
  <si>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</si>
  <si>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</si>
  <si>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</si>
  <si>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</si>
  <si>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</si>
  <si>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</si>
  <si>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</si>
  <si>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</si>
  <si>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</si>
  <si>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</si>
  <si>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</si>
  <si>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</si>
  <si>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</si>
  <si>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</si>
  <si>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</si>
  <si>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</si>
  <si>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</si>
  <si>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</si>
  <si>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</si>
  <si>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</si>
  <si>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</si>
  <si>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</si>
  <si>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</si>
  <si>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</si>
  <si>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</si>
  <si>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</si>
  <si>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</si>
  <si>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</si>
  <si>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</si>
  <si>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</si>
  <si>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</si>
  <si>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</si>
  <si>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</si>
  <si>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</si>
  <si>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</si>
  <si>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</si>
  <si>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</si>
  <si>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</si>
  <si>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</si>
  <si>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</si>
  <si>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</si>
  <si>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</si>
  <si>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</si>
  <si>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</si>
  <si>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</si>
  <si>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</si>
  <si>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</si>
  <si>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</si>
  <si>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</si>
  <si>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</si>
  <si>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</si>
  <si>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</si>
  <si>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</si>
  <si>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</si>
  <si>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</si>
  <si>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</si>
  <si>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</si>
  <si>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</si>
  <si>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</si>
  <si>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</si>
  <si>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</si>
  <si>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</si>
  <si>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</si>
  <si>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</si>
  <si>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</si>
  <si>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</si>
  <si>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</si>
  <si>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</si>
  <si>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</si>
  <si>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</si>
  <si>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</si>
  <si>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</si>
  <si>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</si>
  <si>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</si>
  <si>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</si>
  <si>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</si>
  <si>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</si>
  <si>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</si>
  <si>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</si>
  <si>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</si>
  <si>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</si>
  <si>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</si>
  <si>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</si>
  <si>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</si>
  <si>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</si>
  <si>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</si>
  <si>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</si>
  <si>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</si>
  <si>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</si>
  <si>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</si>
  <si>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</si>
  <si>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</si>
  <si>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</si>
  <si>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</si>
  <si>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</si>
  <si>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</si>
  <si>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</si>
  <si>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</si>
  <si>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</si>
  <si>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</si>
  <si>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</si>
  <si>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</si>
  <si>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</si>
  <si>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</si>
  <si>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</si>
  <si>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</si>
  <si>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</si>
  <si>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</si>
  <si>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</si>
  <si>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</si>
  <si>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</si>
  <si>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</si>
  <si>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</si>
  <si>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</si>
  <si>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</si>
  <si>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</si>
  <si>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</si>
  <si>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</si>
  <si>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</si>
  <si>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</si>
  <si>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</si>
  <si>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</si>
  <si>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</si>
  <si>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</si>
  <si>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</si>
  <si>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</si>
  <si>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</si>
  <si>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</si>
  <si>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</si>
  <si>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</si>
  <si>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</si>
  <si>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</si>
  <si>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</si>
  <si>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</si>
  <si>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</si>
  <si>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</si>
  <si>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</si>
  <si>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</si>
  <si>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</si>
  <si>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</si>
  <si>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</si>
  <si>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</si>
  <si>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</si>
  <si>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</si>
  <si>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</si>
  <si>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</si>
  <si>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</si>
  <si>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</si>
  <si>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</si>
  <si>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</si>
  <si>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</si>
  <si>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</si>
  <si>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</si>
  <si>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</si>
  <si>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</si>
  <si>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</si>
  <si>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</si>
  <si>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</si>
  <si>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</si>
  <si>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</si>
  <si>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</si>
  <si>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</si>
  <si>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</si>
  <si>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</si>
  <si>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</si>
  <si>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</si>
  <si>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</si>
  <si>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</si>
  <si>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</si>
  <si>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</si>
  <si>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</si>
  <si>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</si>
  <si>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</si>
  <si>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</si>
  <si>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</si>
  <si>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</si>
  <si>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</si>
  <si>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</si>
  <si>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</si>
  <si>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</si>
  <si>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</si>
  <si>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</si>
  <si>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</si>
  <si>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</si>
  <si>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</si>
  <si>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</si>
  <si>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</si>
  <si>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</si>
  <si>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</si>
  <si>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</si>
  <si>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</si>
  <si>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</si>
  <si>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</si>
  <si>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</si>
  <si>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</si>
  <si>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</si>
  <si>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</si>
  <si>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</si>
  <si>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</si>
  <si>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</si>
  <si>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</si>
  <si>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</si>
  <si>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</si>
  <si>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</si>
  <si>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</si>
  <si>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</si>
  <si>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</si>
  <si>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</si>
  <si>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</si>
  <si>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</si>
  <si>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</si>
  <si>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</si>
  <si>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</si>
  <si>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</si>
  <si>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</si>
  <si>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</si>
  <si>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</si>
  <si>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</si>
  <si>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</si>
  <si>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</si>
  <si>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</si>
  <si>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</si>
  <si>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</si>
  <si>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</si>
  <si>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</si>
  <si>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</si>
  <si>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</si>
  <si>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</si>
  <si>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</si>
  <si>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</si>
  <si>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</si>
  <si>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</si>
  <si>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</si>
  <si>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</si>
  <si>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</si>
  <si>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</si>
  <si>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</si>
  <si>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</si>
  <si>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</si>
  <si>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</si>
  <si>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</si>
  <si>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</si>
  <si>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</si>
  <si>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</si>
  <si>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</si>
  <si>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</si>
  <si>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</si>
  <si>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</si>
  <si>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</si>
  <si>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</si>
  <si>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</si>
  <si>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</si>
  <si>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</si>
  <si>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</si>
  <si>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</si>
  <si>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</si>
  <si>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</si>
  <si>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</si>
  <si>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</si>
  <si>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</si>
  <si>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</si>
  <si>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</si>
  <si>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</si>
  <si>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</si>
  <si>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</si>
  <si>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</si>
  <si>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</si>
  <si>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</si>
  <si>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</si>
  <si>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</si>
  <si>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</si>
  <si>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</si>
  <si>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</si>
  <si>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</si>
  <si>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</si>
  <si>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</si>
  <si>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</si>
  <si>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</si>
  <si>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</si>
  <si>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</si>
  <si>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</si>
  <si>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</si>
  <si>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</si>
  <si>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</si>
  <si>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</si>
  <si>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</si>
  <si>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</si>
  <si>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</si>
  <si>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</si>
  <si>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</si>
  <si>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</si>
  <si>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</si>
  <si>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</si>
  <si>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</si>
  <si>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</si>
  <si>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</si>
  <si>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</si>
  <si>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</si>
  <si>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</si>
  <si>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</si>
  <si>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</si>
  <si>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</si>
  <si>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</si>
  <si>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</si>
  <si>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</si>
  <si>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</si>
  <si>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</si>
  <si>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</si>
  <si>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</si>
  <si>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</si>
  <si>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</si>
  <si>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</si>
  <si>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</si>
  <si>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</si>
  <si>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</si>
  <si>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</si>
  <si>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</si>
  <si>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</si>
  <si>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</si>
  <si>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</si>
  <si>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</si>
  <si>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</si>
  <si>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</si>
  <si>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</si>
  <si>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</si>
  <si>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</si>
  <si>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</si>
  <si>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</si>
  <si>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</si>
  <si>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</si>
  <si>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</si>
  <si>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</si>
  <si>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</si>
  <si>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</si>
  <si>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</si>
  <si>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</si>
  <si>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</si>
  <si>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</si>
  <si>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</si>
  <si>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</si>
  <si>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</si>
  <si>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</si>
  <si>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</si>
  <si>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</si>
  <si>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</si>
  <si>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</si>
  <si>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</si>
  <si>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</si>
  <si>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</si>
  <si>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</si>
  <si>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</si>
  <si>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</si>
  <si>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</si>
  <si>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</si>
  <si>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</si>
  <si>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</si>
  <si>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</si>
  <si>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</si>
  <si>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</si>
  <si>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</si>
  <si>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</si>
  <si>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</si>
  <si>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</si>
  <si>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</si>
  <si>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</si>
  <si>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</si>
  <si>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</si>
  <si>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</si>
  <si>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</si>
  <si>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</si>
  <si>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</si>
  <si>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</si>
  <si>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</si>
  <si>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</si>
  <si>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</si>
  <si>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</si>
  <si>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</si>
  <si>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</si>
  <si>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</si>
  <si>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</si>
  <si>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</si>
  <si>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</si>
  <si>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</si>
  <si>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</si>
  <si>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</si>
  <si>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</si>
  <si>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</si>
  <si>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</si>
  <si>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</si>
  <si>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</si>
  <si>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</si>
  <si>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</si>
  <si>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</si>
  <si>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</si>
  <si>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</si>
  <si>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</si>
  <si>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</si>
  <si>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</si>
  <si>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</si>
  <si>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</si>
  <si>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</si>
  <si>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</si>
  <si>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</si>
  <si>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</si>
  <si>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</si>
  <si>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</si>
  <si>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</si>
  <si>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</si>
  <si>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</si>
  <si>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</si>
  <si>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</si>
  <si>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</si>
  <si>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</si>
  <si>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</si>
  <si>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</si>
  <si>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</si>
  <si>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</si>
  <si>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</si>
  <si>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</si>
  <si>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</si>
  <si>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</si>
  <si>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</si>
  <si>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</si>
  <si>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</si>
  <si>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</si>
  <si>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</si>
  <si>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</si>
  <si>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</si>
  <si>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</si>
  <si>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</si>
  <si>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</si>
  <si>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</si>
  <si>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</si>
  <si>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</si>
  <si>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</si>
  <si>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</si>
  <si>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</si>
  <si>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</si>
  <si>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</si>
  <si>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</si>
  <si>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</si>
  <si>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</si>
  <si>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</si>
  <si>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</si>
  <si>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</si>
  <si>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</si>
  <si>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</si>
  <si>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</si>
  <si>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</si>
  <si>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</si>
  <si>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</si>
  <si>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</si>
  <si>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</si>
  <si>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</si>
  <si>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</si>
  <si>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</si>
  <si>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</si>
  <si>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</si>
  <si>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</si>
  <si>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</si>
  <si>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</si>
  <si>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</si>
  <si>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</si>
  <si>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</si>
  <si>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</si>
  <si>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</si>
  <si>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</si>
  <si>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</si>
  <si>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</si>
  <si>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</si>
  <si>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</si>
  <si>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</si>
  <si>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</si>
  <si>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</si>
  <si>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</si>
  <si>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</si>
  <si>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</si>
  <si>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</si>
  <si>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</si>
  <si>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</si>
  <si>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</si>
  <si>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</si>
  <si>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</si>
  <si>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</si>
  <si>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</si>
  <si>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</si>
  <si>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</si>
  <si>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</si>
  <si>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</si>
  <si>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</si>
  <si>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</si>
  <si>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</si>
  <si>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</si>
  <si>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</si>
  <si>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</si>
  <si>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</si>
  <si>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</si>
  <si>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</si>
  <si>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</si>
  <si>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</si>
  <si>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</si>
  <si>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</si>
  <si>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</si>
  <si>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</si>
  <si>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</si>
  <si>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</si>
  <si>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</si>
  <si>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</si>
  <si>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</si>
  <si>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</si>
  <si>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</si>
  <si>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</si>
  <si>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</si>
  <si>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</si>
  <si>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</si>
  <si>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</si>
  <si>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</si>
  <si>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</si>
  <si>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</si>
  <si>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</si>
  <si>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</si>
  <si>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</si>
  <si>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</si>
  <si>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</si>
  <si>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</si>
  <si>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</si>
  <si>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</si>
  <si>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</si>
  <si>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</si>
  <si>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</si>
  <si>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</si>
  <si>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</si>
  <si>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</si>
  <si>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</si>
  <si>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</si>
  <si>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</si>
  <si>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</si>
  <si>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</si>
  <si>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</si>
  <si>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</si>
  <si>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</si>
  <si>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</si>
  <si>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</si>
  <si>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</si>
  <si>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</si>
  <si>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</si>
  <si>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</si>
  <si>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</si>
  <si>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</si>
  <si>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</si>
  <si>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</si>
  <si>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</si>
  <si>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</si>
  <si>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</si>
  <si>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</si>
  <si>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</si>
  <si>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</si>
  <si>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</si>
  <si>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</si>
  <si>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</si>
  <si>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</si>
  <si>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</si>
  <si>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</si>
  <si>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</si>
  <si>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</si>
  <si>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</si>
  <si>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</si>
  <si>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</si>
  <si>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</si>
  <si>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</si>
  <si>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</si>
  <si>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</si>
  <si>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</si>
  <si>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</si>
  <si>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</si>
  <si>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</si>
  <si>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</si>
  <si>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</si>
  <si>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</si>
  <si>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</si>
  <si>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</si>
  <si>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</si>
  <si>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</si>
  <si>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</si>
  <si>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</si>
  <si>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</si>
  <si>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</si>
  <si>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</si>
  <si>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</si>
  <si>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</si>
  <si>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</si>
  <si>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</si>
  <si>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</si>
  <si>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</si>
  <si>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</si>
  <si>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</si>
  <si>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</si>
  <si>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</si>
  <si>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</si>
  <si>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</si>
  <si>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</si>
  <si>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</si>
  <si>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</si>
  <si>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</si>
  <si>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</si>
  <si>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</si>
  <si>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</si>
  <si>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</si>
  <si>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</si>
  <si>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</si>
  <si>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</si>
  <si>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</si>
  <si>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</si>
  <si>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</si>
  <si>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</si>
  <si>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</si>
  <si>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</si>
  <si>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</si>
  <si>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</si>
  <si>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</si>
  <si>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</si>
  <si>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</si>
  <si>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</si>
  <si>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</si>
  <si>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</si>
  <si>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</si>
  <si>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</si>
  <si>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</si>
  <si>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</si>
  <si>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</si>
  <si>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</si>
  <si>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</si>
  <si>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</si>
  <si>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</si>
  <si>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</si>
  <si>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</si>
  <si>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</si>
  <si>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</si>
  <si>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</si>
  <si>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</si>
  <si>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</si>
  <si>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</si>
  <si>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</si>
  <si>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</si>
  <si>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</si>
  <si>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</si>
  <si>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</si>
  <si>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</si>
  <si>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</si>
  <si>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</si>
  <si>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</si>
  <si>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</si>
  <si>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</si>
  <si>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</si>
  <si>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</si>
  <si>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</si>
  <si>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</si>
  <si>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</si>
  <si>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</si>
  <si>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</si>
  <si>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</si>
  <si>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</si>
  <si>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</si>
  <si>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</si>
  <si>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</si>
  <si>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</si>
  <si>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</si>
  <si>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</si>
  <si>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</si>
  <si>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</si>
  <si>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</si>
  <si>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</si>
  <si>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</si>
  <si>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</si>
  <si>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</si>
  <si>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</si>
  <si>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</si>
  <si>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</si>
  <si>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</si>
  <si>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</si>
  <si>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</si>
  <si>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</si>
  <si>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</si>
  <si>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</si>
  <si>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</si>
  <si>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</si>
  <si>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</si>
  <si>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</si>
  <si>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</si>
  <si>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</si>
  <si>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</si>
  <si>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</si>
  <si>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</si>
  <si>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</si>
  <si>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</si>
  <si>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</si>
  <si>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</si>
  <si>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</si>
  <si>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</si>
  <si>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</si>
  <si>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</si>
  <si>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</si>
  <si>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</si>
  <si>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</si>
  <si>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</si>
  <si>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</si>
  <si>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</si>
  <si>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</si>
  <si>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</si>
  <si>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</si>
  <si>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</si>
  <si>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</si>
  <si>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</si>
  <si>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</si>
  <si>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</si>
  <si>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</si>
  <si>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</si>
  <si>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</si>
  <si>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</si>
  <si>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</si>
  <si>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</si>
  <si>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</si>
  <si>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</si>
  <si>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</si>
  <si>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</si>
  <si>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</si>
  <si>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</si>
  <si>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</si>
  <si>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</si>
  <si>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</si>
  <si>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</si>
  <si>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</si>
  <si>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</si>
  <si>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</si>
  <si>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</si>
  <si>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</si>
  <si>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</si>
  <si>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</si>
  <si>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</si>
  <si>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</si>
  <si>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</si>
  <si>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</si>
  <si>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</si>
  <si>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</si>
  <si>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</si>
  <si>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</si>
  <si>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</si>
  <si>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</si>
  <si>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</si>
  <si>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</si>
  <si>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</si>
  <si>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</si>
  <si>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</si>
  <si>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</si>
  <si>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</si>
  <si>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</si>
  <si>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</si>
  <si>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</si>
  <si>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</si>
  <si>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</si>
  <si>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</si>
  <si>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</si>
  <si>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</si>
  <si>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</si>
  <si>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</si>
  <si>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</si>
  <si>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</si>
  <si>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</si>
  <si>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</si>
  <si>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</si>
  <si>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</si>
  <si>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</si>
  <si>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</si>
  <si>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</si>
  <si>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</si>
  <si>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</si>
  <si>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</si>
  <si>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</si>
  <si>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</si>
  <si>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</si>
  <si>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</si>
  <si>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</si>
  <si>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</si>
  <si>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</si>
  <si>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</si>
  <si>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</si>
  <si>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</si>
  <si>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</si>
  <si>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</si>
  <si>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</si>
  <si>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</si>
  <si>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</si>
  <si>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</si>
  <si>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</si>
  <si>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</si>
  <si>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</si>
  <si>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</si>
  <si>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</si>
  <si>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</si>
  <si>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</si>
  <si>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</si>
  <si>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</si>
  <si>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</si>
  <si>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</si>
  <si>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</si>
  <si>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</si>
  <si>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</si>
  <si>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</si>
  <si>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</si>
  <si>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</si>
  <si>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</si>
  <si>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</si>
  <si>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</si>
  <si>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</si>
  <si>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</si>
  <si>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</si>
  <si>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</si>
  <si>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</si>
  <si>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</si>
  <si>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</si>
  <si>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</si>
  <si>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</si>
  <si>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</si>
  <si>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</si>
  <si>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</si>
  <si>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</si>
  <si>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</si>
  <si>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</si>
  <si>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</si>
  <si>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</si>
  <si>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</si>
  <si>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</si>
  <si>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</si>
  <si>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</si>
  <si>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</si>
  <si>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</si>
  <si>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</si>
  <si>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</si>
  <si>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</si>
  <si>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</si>
  <si>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</si>
  <si>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</si>
  <si>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</si>
  <si>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</si>
  <si>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</si>
  <si>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</si>
  <si>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</si>
  <si>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</si>
  <si>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</si>
  <si>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</si>
  <si>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</si>
  <si>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</si>
  <si>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</si>
  <si>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</si>
  <si>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</si>
  <si>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</si>
  <si>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</si>
  <si>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</si>
  <si>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</si>
  <si>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</si>
  <si>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</si>
  <si>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</si>
  <si>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</si>
  <si>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</si>
  <si>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</si>
  <si>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</si>
  <si>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</si>
  <si>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</si>
  <si>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</si>
  <si>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</si>
  <si>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</si>
  <si>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</si>
  <si>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</si>
  <si>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</si>
  <si>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</si>
  <si>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</si>
  <si>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</si>
  <si>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</si>
  <si>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</si>
  <si>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</si>
  <si>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</si>
  <si>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</si>
  <si>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</si>
  <si>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</si>
  <si>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</si>
  <si>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</si>
  <si>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</si>
  <si>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</si>
  <si>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</si>
  <si>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</si>
  <si>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</si>
  <si>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</si>
  <si>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</si>
  <si>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</si>
  <si>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</si>
  <si>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</si>
  <si>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</si>
  <si>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</si>
  <si>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</si>
  <si>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</si>
  <si>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</si>
  <si>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</si>
  <si>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</si>
  <si>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</si>
  <si>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</si>
  <si>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</si>
  <si>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</si>
  <si>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</si>
  <si>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</si>
  <si>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</si>
  <si>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</si>
  <si>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</si>
  <si>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</si>
  <si>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</si>
  <si>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</si>
  <si>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</si>
  <si>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</si>
  <si>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</si>
  <si>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</si>
  <si>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</si>
  <si>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</si>
  <si>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</si>
  <si>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</si>
  <si>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</si>
  <si>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</si>
  <si>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</si>
  <si>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</si>
  <si>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</si>
  <si>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</si>
  <si>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</si>
  <si>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</si>
  <si>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</si>
  <si>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</si>
  <si>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</si>
  <si>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</si>
  <si>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</si>
  <si>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</si>
  <si>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</si>
  <si>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</si>
  <si>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</si>
  <si>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</si>
  <si>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</si>
  <si>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</si>
  <si>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</si>
  <si>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</si>
  <si>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</si>
  <si>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</si>
  <si>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</si>
  <si>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</si>
  <si>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</si>
  <si>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</si>
  <si>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</si>
  <si>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</si>
  <si>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</si>
  <si>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</si>
  <si>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</si>
  <si>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</si>
  <si>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</si>
  <si>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</si>
  <si>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</si>
  <si>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</si>
  <si>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</si>
  <si>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</si>
  <si>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</si>
  <si>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</si>
  <si>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</si>
  <si>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</si>
  <si>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</si>
  <si>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</si>
  <si>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</si>
  <si>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</si>
  <si>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</si>
  <si>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</si>
  <si>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</si>
  <si>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</si>
  <si>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</si>
  <si>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</si>
  <si>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</si>
  <si>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</si>
  <si>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</si>
  <si>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</si>
  <si>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</si>
  <si>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</si>
  <si>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</si>
  <si>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</si>
  <si>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</si>
  <si>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</si>
  <si>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</si>
  <si>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</si>
  <si>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</si>
  <si>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</si>
  <si>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</si>
  <si>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</si>
  <si>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</si>
  <si>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</si>
  <si>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</si>
  <si>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</si>
  <si>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</si>
  <si>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</si>
  <si>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</si>
  <si>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</si>
  <si>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</si>
  <si>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</si>
  <si>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</si>
  <si>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</si>
  <si>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</si>
  <si>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</si>
  <si>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</si>
  <si>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</si>
  <si>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</si>
  <si>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</si>
  <si>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</si>
  <si>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</si>
  <si>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</si>
  <si>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</si>
  <si>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</si>
  <si>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</si>
  <si>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</si>
  <si>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</si>
  <si>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</si>
  <si>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</si>
  <si>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</si>
  <si>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</si>
  <si>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</si>
  <si>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</si>
  <si>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</si>
  <si>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</si>
  <si>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</si>
  <si>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</si>
  <si>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</si>
  <si>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</si>
  <si>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</si>
  <si>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</si>
  <si>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</si>
  <si>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</si>
  <si>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</si>
  <si>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</si>
  <si>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</si>
  <si>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</si>
  <si>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</si>
  <si>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</si>
  <si>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</si>
  <si>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</si>
  <si>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</si>
  <si>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</si>
  <si>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</si>
  <si>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</si>
  <si>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</si>
  <si>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</si>
  <si>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</si>
  <si>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</si>
  <si>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</si>
  <si>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</si>
  <si>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</si>
  <si>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</si>
  <si>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</si>
  <si>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</si>
  <si>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</si>
  <si>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</si>
  <si>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</si>
  <si>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</si>
  <si>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</si>
  <si>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</si>
  <si>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</si>
  <si>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</si>
  <si>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</si>
  <si>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</si>
  <si>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</si>
  <si>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</si>
  <si>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</si>
  <si>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</si>
  <si>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</si>
  <si>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</si>
  <si>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</si>
  <si>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</si>
  <si>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</si>
  <si>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</si>
  <si>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</si>
  <si>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</si>
  <si>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</si>
  <si>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</si>
  <si>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</si>
  <si>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</si>
  <si>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</si>
  <si>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</si>
  <si>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</si>
  <si>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</si>
  <si>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</si>
  <si>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</si>
  <si>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</si>
  <si>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</si>
  <si>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</si>
  <si>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</si>
  <si>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</si>
  <si>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</si>
  <si>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</si>
  <si>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</si>
  <si>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</si>
  <si>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</si>
  <si>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</si>
  <si>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</si>
  <si>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</si>
  <si>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</si>
  <si>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</si>
  <si>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</si>
  <si>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</si>
  <si>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</si>
  <si>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</si>
  <si>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</si>
  <si>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</si>
  <si>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</si>
  <si>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</si>
  <si>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</si>
  <si>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</si>
  <si>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</si>
  <si>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</si>
  <si>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</si>
  <si>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</si>
  <si>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</si>
  <si>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</si>
  <si>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</si>
  <si>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</si>
  <si>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</si>
  <si>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</si>
  <si>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</si>
  <si>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</si>
  <si>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</si>
  <si>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</si>
  <si>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</si>
  <si>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</si>
  <si>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</si>
  <si>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</si>
  <si>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</si>
  <si>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</si>
  <si>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</si>
  <si>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</si>
  <si>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</si>
  <si>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</si>
  <si>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</si>
  <si>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</si>
  <si>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</si>
  <si>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</si>
  <si>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</si>
  <si>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</si>
  <si>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</si>
  <si>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</si>
  <si>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</si>
  <si>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</si>
  <si>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</si>
  <si>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</si>
  <si>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</si>
  <si>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</si>
  <si>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</si>
  <si>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</si>
  <si>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</si>
  <si>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</si>
  <si>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</si>
  <si>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</si>
  <si>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</si>
  <si>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</si>
  <si>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</si>
  <si>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</si>
  <si>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</si>
  <si>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</si>
  <si>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</si>
  <si>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</si>
  <si>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</si>
  <si>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</si>
  <si>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</si>
  <si>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</si>
  <si>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</si>
  <si>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</si>
  <si>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</si>
  <si>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</si>
  <si>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</si>
  <si>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</si>
  <si>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</si>
  <si>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</si>
  <si>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</si>
  <si>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</si>
  <si>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</si>
  <si>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</si>
  <si>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</si>
  <si>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</si>
  <si>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</si>
  <si>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</si>
  <si>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</si>
  <si>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</si>
  <si>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</si>
  <si>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</si>
  <si>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</si>
  <si>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</si>
  <si>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</si>
  <si>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</si>
  <si>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</si>
  <si>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</si>
  <si>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</si>
  <si>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</si>
  <si>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</si>
  <si>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</si>
  <si>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</si>
  <si>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</si>
  <si>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</si>
  <si>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</si>
  <si>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</si>
  <si>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</si>
  <si>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</si>
  <si>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</si>
  <si>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</si>
  <si>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</si>
  <si>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</si>
  <si>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</si>
  <si>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</si>
  <si>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</si>
  <si>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</si>
  <si>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</si>
  <si>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</si>
  <si>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</si>
  <si>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</si>
  <si>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</si>
  <si>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</si>
  <si>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</si>
  <si>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</si>
  <si>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</si>
  <si>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</si>
  <si>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</si>
  <si>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</si>
  <si>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</si>
  <si>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</si>
  <si>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</si>
  <si>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</si>
  <si>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</si>
  <si>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</si>
  <si>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</si>
  <si>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</si>
  <si>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</si>
  <si>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</si>
  <si>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</si>
  <si>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</si>
  <si>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</si>
  <si>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</si>
  <si>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</si>
  <si>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</si>
  <si>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</si>
  <si>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</si>
  <si>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</si>
  <si>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</si>
  <si>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</si>
  <si>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</si>
  <si>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</si>
  <si>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</si>
  <si>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</si>
  <si>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</si>
  <si>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</si>
  <si>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</si>
  <si>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</si>
  <si>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</si>
  <si>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</si>
  <si>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</si>
  <si>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</si>
  <si>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</si>
  <si>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</si>
  <si>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</si>
  <si>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</si>
  <si>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</si>
  <si>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</si>
  <si>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</si>
  <si>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</si>
  <si>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</si>
  <si>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</si>
  <si>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</si>
  <si>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</si>
  <si>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</si>
  <si>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</si>
  <si>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</si>
  <si>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</si>
  <si>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</si>
  <si>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</si>
  <si>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</si>
  <si>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</si>
  <si>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</si>
  <si>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</si>
  <si>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</si>
  <si>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</si>
  <si>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</si>
  <si>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</si>
  <si>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</si>
  <si>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</si>
  <si>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</si>
  <si>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</si>
  <si>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</si>
  <si>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</si>
  <si>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</si>
  <si>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</si>
  <si>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</si>
  <si>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</si>
  <si>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</si>
  <si>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</si>
  <si>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</si>
  <si>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</si>
  <si>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</si>
  <si>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</si>
  <si>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</si>
  <si>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</si>
  <si>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</si>
  <si>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</si>
  <si>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</si>
  <si>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</si>
  <si>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</si>
  <si>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</si>
  <si>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</si>
  <si>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</si>
  <si>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</si>
  <si>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</si>
  <si>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</si>
  <si>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</si>
  <si>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</si>
  <si>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</si>
  <si>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</si>
  <si>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</si>
  <si>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</si>
  <si>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</si>
  <si>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</si>
  <si>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</si>
  <si>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</si>
  <si>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</si>
  <si>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</si>
  <si>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</si>
  <si>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</si>
  <si>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</si>
  <si>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</si>
  <si>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</si>
  <si>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</si>
  <si>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</si>
  <si>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</si>
  <si>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</si>
  <si>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</si>
  <si>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</si>
  <si>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</si>
  <si>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</si>
  <si>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</si>
  <si>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</si>
  <si>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</si>
  <si>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</si>
  <si>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</si>
  <si>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</si>
  <si>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</si>
  <si>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</si>
  <si>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</si>
  <si>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</si>
  <si>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</si>
  <si>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</si>
  <si>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</si>
  <si>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</si>
  <si>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</si>
  <si>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</si>
  <si>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</si>
  <si>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</si>
  <si>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</si>
  <si>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</si>
  <si>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</si>
  <si>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</si>
  <si>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</si>
  <si>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</si>
  <si>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</si>
  <si>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</si>
  <si>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</si>
  <si>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</si>
  <si>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</si>
  <si>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</si>
  <si>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</si>
  <si>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</si>
  <si>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</si>
  <si>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</si>
  <si>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</si>
  <si>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</si>
  <si>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</si>
  <si>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</si>
  <si>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</si>
  <si>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</si>
  <si>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</si>
  <si>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</si>
  <si>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</si>
  <si>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</si>
  <si>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</si>
  <si>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</si>
  <si>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</si>
  <si>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</si>
  <si>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</si>
  <si>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</si>
  <si>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</si>
  <si>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</si>
  <si>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</si>
  <si>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</si>
  <si>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</si>
  <si>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</si>
  <si>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</si>
  <si>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</si>
  <si>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</si>
  <si>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</si>
  <si>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</si>
  <si>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</si>
  <si>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</si>
  <si>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</si>
  <si>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</si>
  <si>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</si>
  <si>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</si>
  <si>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</si>
  <si>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</si>
  <si>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</si>
  <si>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</si>
  <si>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</si>
  <si>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</si>
  <si>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</si>
  <si>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</si>
  <si>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</si>
  <si>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</si>
  <si>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</si>
  <si>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</si>
  <si>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</si>
  <si>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</si>
  <si>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</si>
  <si>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</si>
  <si>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</si>
  <si>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</si>
  <si>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</si>
  <si>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</si>
  <si>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</si>
  <si>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</si>
  <si>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</si>
  <si>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</si>
  <si>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</si>
  <si>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</si>
  <si>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</si>
  <si>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</si>
  <si>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</si>
  <si>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</si>
  <si>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</si>
  <si>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</si>
  <si>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</si>
  <si>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</si>
  <si>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</si>
  <si>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</si>
  <si>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</si>
  <si>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</si>
  <si>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</si>
  <si>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</si>
  <si>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</si>
  <si>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</si>
  <si>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</si>
  <si>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</si>
  <si>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</si>
  <si>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</si>
  <si>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</si>
  <si>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</si>
  <si>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</si>
  <si>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</si>
  <si>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</si>
  <si>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</si>
  <si>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</si>
  <si>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</si>
  <si>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</si>
  <si>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</si>
  <si>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</si>
  <si>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</si>
  <si>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</si>
  <si>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</si>
  <si>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</si>
  <si>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</si>
  <si>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</si>
  <si>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</si>
  <si>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</si>
  <si>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</si>
  <si>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</si>
  <si>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</si>
  <si>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</si>
  <si>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</si>
  <si>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</si>
  <si>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</si>
  <si>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</si>
  <si>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</si>
  <si>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</si>
  <si>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</si>
  <si>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</si>
  <si>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</si>
  <si>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</si>
  <si>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</si>
  <si>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</si>
  <si>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</si>
  <si>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</si>
  <si>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</si>
  <si>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</si>
  <si>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</si>
  <si>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</si>
  <si>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</si>
  <si>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</si>
  <si>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</si>
  <si>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</si>
  <si>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</si>
  <si>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</si>
  <si>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</si>
  <si>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</si>
  <si>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</si>
  <si>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</si>
  <si>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</si>
  <si>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</si>
  <si>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</si>
  <si>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</si>
  <si>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</si>
  <si>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</si>
  <si>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</si>
  <si>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</si>
  <si>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</si>
  <si>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</si>
  <si>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</si>
  <si>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</si>
  <si>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</si>
  <si>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</si>
  <si>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</si>
  <si>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</si>
  <si>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</si>
  <si>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</si>
  <si>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</si>
  <si>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</si>
  <si>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</si>
  <si>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</si>
  <si>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</si>
  <si>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</si>
  <si>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</si>
  <si>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</si>
  <si>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</si>
  <si>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</si>
  <si>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</si>
  <si>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</si>
  <si>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</si>
  <si>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</si>
  <si>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</si>
  <si>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</si>
  <si>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</si>
  <si>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</si>
  <si>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</si>
  <si>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</si>
  <si>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</si>
  <si>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</si>
  <si>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</si>
  <si>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</si>
  <si>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</si>
  <si>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</si>
  <si>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</si>
  <si>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</si>
  <si>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</si>
  <si>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</si>
  <si>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</si>
  <si>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</si>
  <si>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</si>
  <si>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</si>
  <si>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</si>
  <si>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</si>
  <si>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</si>
  <si>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</si>
  <si>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</si>
  <si>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</si>
  <si>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</si>
  <si>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</si>
  <si>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</si>
  <si>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</si>
  <si>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</si>
  <si>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</si>
  <si>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</si>
  <si>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</si>
  <si>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</si>
  <si>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</si>
  <si>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</si>
  <si>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</si>
  <si>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</si>
  <si>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</si>
  <si>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</si>
  <si>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</si>
  <si>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</si>
  <si>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</si>
  <si>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</si>
  <si>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</si>
  <si>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</si>
  <si>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</si>
  <si>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</si>
  <si>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</si>
  <si>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</si>
  <si>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</si>
  <si>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</si>
  <si>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</si>
  <si>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</si>
  <si>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</si>
  <si>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</si>
  <si>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</si>
  <si>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</si>
  <si>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</si>
  <si>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</si>
  <si>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</si>
  <si>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</si>
  <si>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</si>
  <si>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</si>
  <si>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</si>
  <si>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</si>
  <si>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</si>
  <si>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</si>
  <si>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</si>
  <si>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</si>
  <si>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</si>
  <si>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</si>
  <si>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</si>
  <si>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</si>
  <si>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</si>
  <si>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</si>
  <si>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</si>
  <si>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</si>
  <si>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</si>
  <si>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</si>
  <si>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</si>
  <si>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</si>
  <si>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</si>
  <si>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</si>
  <si>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</si>
  <si>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</si>
  <si>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</si>
  <si>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</si>
  <si>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</si>
  <si>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</si>
  <si>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</si>
  <si>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</si>
  <si>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</si>
  <si>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</si>
  <si>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</si>
  <si>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</si>
  <si>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</si>
  <si>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</si>
  <si>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</si>
  <si>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</si>
  <si>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</si>
  <si>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</si>
  <si>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</si>
  <si>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</si>
  <si>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</si>
  <si>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</si>
  <si>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</si>
  <si>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</si>
  <si>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</si>
  <si>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</si>
  <si>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</si>
  <si>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</si>
  <si>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</si>
  <si>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</si>
  <si>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</si>
  <si>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</si>
  <si>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</si>
  <si>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</si>
  <si>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</si>
  <si>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</si>
  <si>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</si>
  <si>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</si>
  <si>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</si>
  <si>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</si>
  <si>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</si>
  <si>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</si>
  <si>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</si>
  <si>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</si>
  <si>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</si>
  <si>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</si>
  <si>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</si>
  <si>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</si>
  <si>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</si>
  <si>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</si>
  <si>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</si>
  <si>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</si>
  <si>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</si>
  <si>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</si>
  <si>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</si>
  <si>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</si>
  <si>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</si>
  <si>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</si>
  <si>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</si>
  <si>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</si>
  <si>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</si>
  <si>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</si>
  <si>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</si>
  <si>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</si>
  <si>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</si>
  <si>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</si>
  <si>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</si>
  <si>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</si>
  <si>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</si>
  <si>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</si>
  <si>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</si>
  <si>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</si>
  <si>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</si>
  <si>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</si>
  <si>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</si>
  <si>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</si>
  <si>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</si>
  <si>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</si>
  <si>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</si>
  <si>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</si>
  <si>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</si>
  <si>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</si>
  <si>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</si>
  <si>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</si>
  <si>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</si>
  <si>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</si>
  <si>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</si>
  <si>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</si>
  <si>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</si>
  <si>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</si>
  <si>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</si>
  <si>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</si>
  <si>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</si>
  <si>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</si>
  <si>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</si>
  <si>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</si>
  <si>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</si>
  <si>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</si>
  <si>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</si>
  <si>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</si>
  <si>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</si>
  <si>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</si>
  <si>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</si>
  <si>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</si>
  <si>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</si>
  <si>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</si>
  <si>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</si>
  <si>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</si>
  <si>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</si>
  <si>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</si>
  <si>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</si>
  <si>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</si>
  <si>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</si>
  <si>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</si>
  <si>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</si>
  <si>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</si>
  <si>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</si>
  <si>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</si>
  <si>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</si>
  <si>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</si>
  <si>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</si>
  <si>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</si>
  <si>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</si>
  <si>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</si>
  <si>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</si>
  <si>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</si>
  <si>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</si>
  <si>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</si>
  <si>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</si>
  <si>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</si>
  <si>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</si>
  <si>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</si>
  <si>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</si>
  <si>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</si>
  <si>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</si>
  <si>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</si>
  <si>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</si>
  <si>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</si>
  <si>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</si>
  <si>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</si>
  <si>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</si>
  <si>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</si>
  <si>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</si>
  <si>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</si>
  <si>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</si>
  <si>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</si>
  <si>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</si>
  <si>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</si>
  <si>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</si>
  <si>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</si>
  <si>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</si>
  <si>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</si>
  <si>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</si>
  <si>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</si>
  <si>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</si>
  <si>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</si>
  <si>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</si>
  <si>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</si>
  <si>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</si>
  <si>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</si>
  <si>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</si>
  <si>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</si>
  <si>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</si>
  <si>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</si>
  <si>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</si>
  <si>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</si>
  <si>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</si>
  <si>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</si>
  <si>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</si>
  <si>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</si>
  <si>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</si>
  <si>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</si>
  <si>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</si>
  <si>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</si>
  <si>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</si>
  <si>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</si>
  <si>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</si>
  <si>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</si>
  <si>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</si>
  <si>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</si>
  <si>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</si>
  <si>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</si>
  <si>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</si>
  <si>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</si>
  <si>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</si>
  <si>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</si>
  <si>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</si>
  <si>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</si>
  <si>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</si>
  <si>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</si>
  <si>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</si>
  <si>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</si>
  <si>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</si>
  <si>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</si>
  <si>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</si>
  <si>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</si>
  <si>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</si>
  <si>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</si>
  <si>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</si>
  <si>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</si>
  <si>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</si>
  <si>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</si>
  <si>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</si>
  <si>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</si>
  <si>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</si>
  <si>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</si>
  <si>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</si>
  <si>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</si>
  <si>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</si>
  <si>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</si>
  <si>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</si>
  <si>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</si>
  <si>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</si>
  <si>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</si>
  <si>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</si>
  <si>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</si>
  <si>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</si>
  <si>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</si>
  <si>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</si>
  <si>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</si>
  <si>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</si>
  <si>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</si>
  <si>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</si>
  <si>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</si>
  <si>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</si>
  <si>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</si>
  <si>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</si>
  <si>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</si>
  <si>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</si>
  <si>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</si>
  <si>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</si>
  <si>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</si>
  <si>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</si>
  <si>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</si>
  <si>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</si>
  <si>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</si>
  <si>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</si>
  <si>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</si>
  <si>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</si>
  <si>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</si>
  <si>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</si>
  <si>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</si>
  <si>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</si>
  <si>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</si>
  <si>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</si>
  <si>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</si>
  <si>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</si>
  <si>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</si>
  <si>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</si>
  <si>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</si>
  <si>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</si>
  <si>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</si>
  <si>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</si>
  <si>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</si>
  <si>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</si>
  <si>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</si>
  <si>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</si>
  <si>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</si>
  <si>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</si>
  <si>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</si>
  <si>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</si>
  <si>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</si>
  <si>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</si>
  <si>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</si>
  <si>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</si>
  <si>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</si>
  <si>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</si>
  <si>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</si>
  <si>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</si>
  <si>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</si>
  <si>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</si>
  <si>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</si>
  <si>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</si>
  <si>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</si>
  <si>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</si>
  <si>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</si>
  <si>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</si>
  <si>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</si>
  <si>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</si>
  <si>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</si>
  <si>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</si>
  <si>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</si>
  <si>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</si>
  <si>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</si>
  <si>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</si>
  <si>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</si>
  <si>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</si>
  <si>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</si>
  <si>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</si>
  <si>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</si>
  <si>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</si>
  <si>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</si>
  <si>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</si>
  <si>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</si>
  <si>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</si>
  <si>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</si>
  <si>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</si>
  <si>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</si>
  <si>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</si>
  <si>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</si>
  <si>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</si>
  <si>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</si>
  <si>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</si>
  <si>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</si>
  <si>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</si>
  <si>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</si>
  <si>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</si>
  <si>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</si>
  <si>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</si>
  <si>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</si>
  <si>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</si>
  <si>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</si>
  <si>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</si>
  <si>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</si>
  <si>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</si>
  <si>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</si>
  <si>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</si>
  <si>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</si>
  <si>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</si>
  <si>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</si>
  <si>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</si>
  <si>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</si>
  <si>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</si>
  <si>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</si>
  <si>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</si>
  <si>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</si>
  <si>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</si>
  <si>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</si>
  <si>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</si>
  <si>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</si>
  <si>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</si>
  <si>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</si>
  <si>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</si>
  <si>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</si>
  <si>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</si>
  <si>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</si>
  <si>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</si>
  <si>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</si>
  <si>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</si>
  <si>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</si>
  <si>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</si>
  <si>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</si>
  <si>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</si>
  <si>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</si>
  <si>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</si>
  <si>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</si>
  <si>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</si>
  <si>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</si>
  <si>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</si>
  <si>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</si>
  <si>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</si>
  <si>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</si>
  <si>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</si>
  <si>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</si>
  <si>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</si>
  <si>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</si>
  <si>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</si>
  <si>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</si>
  <si>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</si>
  <si>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</si>
  <si>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</si>
  <si>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</si>
  <si>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</si>
  <si>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</si>
  <si>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</si>
  <si>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</si>
  <si>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</si>
  <si>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</si>
  <si>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</si>
  <si>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</si>
  <si>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</si>
  <si>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</si>
  <si>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</si>
  <si>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</si>
  <si>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</si>
  <si>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</si>
  <si>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</si>
  <si>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</si>
  <si>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</si>
  <si>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</si>
  <si>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</si>
  <si>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</si>
  <si>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</si>
  <si>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</si>
  <si>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</si>
  <si>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</si>
  <si>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</si>
  <si>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</si>
  <si>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</si>
  <si>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</si>
  <si>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</si>
  <si>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</si>
  <si>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</si>
  <si>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</si>
  <si>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</si>
  <si>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</si>
  <si>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</si>
  <si>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</si>
  <si>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</si>
  <si>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</si>
  <si>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</si>
  <si>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</si>
  <si>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</si>
  <si>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</si>
  <si>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</si>
  <si>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</si>
  <si>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</si>
  <si>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</si>
  <si>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</si>
  <si>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</si>
  <si>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</si>
  <si>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</si>
  <si>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</si>
  <si>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</si>
  <si>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</si>
  <si>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</si>
  <si>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</si>
  <si>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</si>
  <si>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</si>
  <si>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</si>
  <si>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</si>
  <si>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</si>
  <si>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</si>
  <si>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</si>
  <si>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</si>
  <si>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</si>
  <si>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</si>
  <si>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</si>
  <si>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</si>
  <si>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</si>
  <si>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</si>
  <si>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</si>
  <si>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</si>
  <si>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</si>
  <si>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</si>
  <si>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</si>
  <si>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</si>
  <si>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</si>
  <si>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</si>
  <si>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</si>
  <si>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</si>
  <si>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</si>
  <si>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</si>
  <si>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</si>
  <si>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</si>
  <si>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</si>
  <si>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</si>
  <si>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</si>
  <si>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</si>
  <si>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</si>
  <si>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</si>
  <si>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</si>
  <si>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</si>
  <si>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</si>
  <si>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</si>
  <si>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</si>
  <si>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</si>
  <si>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</si>
  <si>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</si>
  <si>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</si>
  <si>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</si>
  <si>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</si>
  <si>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</si>
  <si>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</si>
  <si>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</si>
  <si>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</si>
  <si>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</si>
  <si>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</si>
  <si>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</si>
  <si>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</si>
  <si>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</si>
  <si>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</si>
  <si>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</si>
  <si>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</si>
  <si>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</si>
  <si>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</si>
  <si>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</si>
  <si>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</si>
  <si>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</si>
  <si>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</si>
  <si>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</si>
  <si>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</si>
  <si>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</si>
  <si>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</si>
  <si>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</si>
  <si>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</si>
  <si>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</si>
  <si>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</si>
  <si>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</si>
  <si>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</si>
  <si>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</si>
  <si>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</si>
  <si>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</si>
  <si>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</si>
  <si>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</si>
  <si>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</si>
  <si>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</si>
  <si>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</si>
  <si>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</si>
  <si>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</si>
  <si>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</si>
  <si>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</si>
  <si>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</si>
  <si>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</si>
  <si>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</si>
  <si>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</si>
  <si>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</si>
  <si>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</si>
  <si>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</si>
  <si>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</si>
  <si>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</si>
  <si>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</si>
  <si>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</si>
  <si>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</si>
  <si>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</si>
  <si>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</si>
  <si>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</si>
  <si>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</si>
  <si>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</si>
  <si>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</si>
  <si>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</si>
  <si>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</si>
  <si>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</si>
  <si>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</si>
  <si>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</si>
  <si>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</si>
  <si>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</si>
  <si>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</si>
  <si>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</si>
  <si>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</si>
  <si>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</si>
  <si>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</si>
  <si>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</si>
  <si>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</si>
  <si>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</si>
  <si>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</si>
  <si>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</si>
  <si>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</si>
  <si>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</si>
  <si>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</si>
  <si>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</si>
  <si>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</si>
  <si>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</si>
  <si>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</si>
  <si>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</si>
  <si>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</si>
  <si>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</si>
  <si>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</si>
  <si>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</si>
  <si>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</si>
  <si>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</si>
  <si>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</si>
  <si>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</si>
  <si>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</si>
  <si>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</si>
  <si>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</si>
  <si>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</si>
  <si>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</si>
  <si>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</si>
  <si>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</si>
  <si>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</si>
  <si>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</si>
  <si>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</si>
  <si>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</si>
  <si>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</si>
  <si>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</si>
  <si>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</si>
  <si>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</si>
  <si>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</si>
  <si>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</si>
  <si>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</si>
  <si>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</si>
  <si>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</si>
  <si>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</si>
  <si>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</si>
  <si>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</si>
  <si>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</si>
  <si>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</si>
  <si>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</si>
  <si>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</si>
  <si>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</si>
  <si>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</si>
  <si>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</si>
  <si>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</si>
  <si>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</si>
  <si>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</si>
  <si>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</si>
  <si>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</si>
  <si>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</si>
  <si>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</si>
  <si>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</si>
  <si>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</si>
  <si>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</si>
  <si>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</si>
  <si>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</si>
  <si>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</si>
  <si>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</si>
  <si>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</si>
  <si>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</si>
  <si>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</si>
  <si>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</si>
  <si>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</si>
  <si>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</si>
  <si>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</si>
  <si>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</si>
  <si>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</si>
  <si>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</si>
  <si>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</si>
  <si>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</si>
  <si>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</si>
  <si>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</si>
  <si>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</si>
  <si>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</si>
  <si>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</si>
  <si>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</si>
  <si>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</si>
  <si>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</si>
  <si>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</si>
  <si>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</si>
  <si>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</si>
  <si>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</si>
  <si>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</si>
  <si>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</si>
  <si>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</si>
  <si>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</si>
  <si>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</si>
  <si>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</si>
  <si>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</si>
  <si>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</si>
  <si>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</si>
  <si>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</si>
  <si>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</si>
  <si>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</si>
  <si>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</si>
  <si>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</si>
  <si>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</si>
  <si>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</si>
  <si>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</si>
  <si>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</si>
  <si>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</si>
  <si>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</si>
  <si>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</si>
  <si>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</si>
  <si>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</si>
  <si>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</si>
  <si>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</si>
  <si>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</si>
  <si>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</si>
  <si>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</si>
  <si>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</si>
  <si>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</si>
  <si>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</si>
  <si>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</si>
  <si>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</si>
  <si>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</si>
  <si>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</si>
  <si>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</si>
  <si>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</si>
  <si>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</si>
  <si>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</si>
  <si>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</si>
  <si>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</si>
  <si>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</si>
  <si>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</si>
  <si>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</si>
  <si>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</si>
  <si>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</si>
  <si>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</si>
  <si>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</si>
  <si>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</si>
  <si>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</si>
  <si>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</si>
  <si>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</si>
  <si>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</si>
  <si>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</si>
  <si>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</si>
  <si>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</si>
  <si>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</si>
  <si>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</si>
  <si>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</si>
  <si>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</si>
  <si>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</si>
  <si>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</si>
  <si>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</si>
  <si>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</si>
  <si>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</si>
  <si>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</si>
  <si>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</si>
  <si>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</si>
  <si>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</si>
  <si>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</si>
  <si>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</si>
  <si>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</si>
  <si>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</si>
  <si>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</si>
  <si>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</si>
  <si>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</si>
  <si>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</si>
  <si>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</si>
  <si>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</si>
  <si>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</si>
  <si>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</si>
  <si>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</si>
  <si>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</si>
  <si>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</si>
  <si>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</si>
  <si>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</si>
  <si>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</si>
  <si>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</si>
  <si>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</si>
  <si>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</si>
  <si>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</si>
  <si>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</si>
  <si>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</si>
  <si>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</si>
  <si>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</si>
  <si>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</si>
  <si>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</si>
  <si>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</si>
  <si>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</si>
  <si>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</si>
  <si>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</si>
  <si>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</si>
  <si>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</si>
  <si>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</si>
  <si>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</si>
  <si>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</si>
  <si>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</si>
  <si>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</si>
  <si>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</si>
  <si>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</si>
  <si>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</si>
  <si>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</si>
  <si>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</si>
  <si>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</si>
  <si>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</si>
  <si>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</si>
  <si>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</si>
  <si>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</si>
  <si>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</si>
  <si>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</si>
  <si>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</si>
  <si>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</si>
  <si>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</si>
  <si>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</si>
  <si>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</si>
  <si>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</si>
  <si>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</si>
  <si>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</si>
  <si>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</si>
  <si>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</si>
  <si>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</si>
  <si>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</si>
  <si>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</si>
  <si>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</si>
  <si>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</si>
  <si>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</si>
  <si>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</si>
  <si>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</si>
  <si>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</si>
  <si>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</si>
  <si>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</si>
  <si>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</si>
  <si>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</si>
  <si>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</si>
  <si>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</si>
  <si>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</si>
  <si>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</si>
  <si>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</si>
  <si>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</si>
  <si>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</si>
  <si>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</si>
  <si>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</si>
  <si>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</si>
  <si>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</si>
  <si>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</si>
  <si>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</si>
  <si>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</si>
  <si>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</si>
  <si>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</si>
  <si>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</si>
  <si>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</si>
  <si>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</si>
  <si>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</si>
  <si>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</si>
  <si>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</si>
  <si>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</si>
  <si>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</si>
  <si>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</si>
  <si>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</si>
  <si>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</si>
  <si>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</si>
  <si>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</si>
  <si>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</si>
  <si>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</si>
  <si>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</si>
  <si>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</si>
  <si>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</si>
  <si>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</si>
  <si>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</si>
  <si>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</si>
  <si>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</si>
  <si>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</si>
  <si>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</si>
  <si>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</si>
  <si>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</si>
  <si>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</si>
  <si>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</si>
  <si>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</si>
  <si>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</si>
  <si>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</si>
  <si>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</si>
  <si>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</si>
  <si>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</si>
  <si>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</si>
  <si>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</si>
  <si>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</si>
  <si>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</si>
  <si>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</si>
  <si>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</si>
  <si>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</si>
  <si>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</si>
  <si>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</si>
  <si>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</si>
  <si>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</si>
  <si>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</si>
  <si>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</si>
  <si>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</si>
  <si>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</si>
  <si>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</si>
  <si>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</si>
  <si>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</si>
  <si>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</si>
  <si>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</si>
  <si>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</si>
  <si>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</si>
  <si>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</si>
  <si>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</si>
  <si>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</si>
  <si>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</si>
  <si>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</si>
  <si>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</si>
  <si>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</si>
  <si>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</si>
  <si>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</si>
  <si>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</si>
  <si>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</si>
  <si>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</si>
  <si>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</si>
  <si>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</si>
  <si>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</si>
  <si>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</si>
  <si>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</si>
  <si>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</si>
  <si>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</si>
  <si>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</si>
  <si>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</si>
  <si>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</si>
  <si>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</si>
  <si>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</si>
  <si>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</si>
  <si>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</si>
  <si>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</si>
  <si>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</si>
  <si>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</si>
  <si>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</si>
  <si>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</si>
  <si>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</si>
  <si>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</si>
  <si>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</si>
  <si>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</si>
  <si>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</si>
  <si>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</si>
  <si>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</si>
  <si>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</si>
  <si>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</si>
  <si>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</si>
  <si>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</si>
  <si>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</si>
  <si>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</si>
  <si>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</si>
  <si>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</si>
  <si>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</si>
  <si>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</si>
  <si>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</si>
  <si>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</si>
  <si>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</si>
  <si>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</si>
  <si>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</si>
  <si>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</si>
  <si>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</si>
  <si>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</si>
  <si>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</si>
  <si>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</si>
  <si>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</si>
  <si>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</si>
  <si>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</si>
  <si>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</si>
  <si>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</si>
  <si>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</si>
  <si>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</si>
  <si>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</si>
  <si>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</si>
  <si>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</si>
  <si>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</si>
  <si>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</si>
  <si>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</si>
  <si>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</si>
  <si>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</si>
  <si>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</si>
  <si>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</si>
  <si>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</si>
  <si>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</si>
  <si>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</si>
  <si>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</si>
  <si>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</si>
  <si>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</si>
  <si>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</si>
  <si>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</si>
  <si>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</si>
  <si>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</si>
  <si>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</si>
  <si>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</si>
  <si>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</si>
  <si>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</si>
  <si>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</si>
  <si>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</si>
  <si>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</si>
  <si>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</si>
  <si>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</si>
  <si>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</si>
  <si>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</si>
  <si>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</si>
  <si>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</si>
  <si>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</si>
  <si>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</si>
  <si>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</si>
  <si>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</si>
  <si>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</si>
  <si>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</si>
  <si>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</si>
  <si>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</si>
  <si>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</si>
  <si>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</si>
  <si>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</si>
  <si>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</si>
  <si>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</si>
  <si>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</si>
  <si>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</si>
  <si>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</si>
  <si>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</si>
  <si>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</si>
  <si>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</si>
  <si>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</si>
  <si>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</si>
  <si>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</si>
  <si>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</si>
  <si>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</si>
  <si>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</si>
  <si>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</si>
  <si>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</si>
  <si>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</si>
  <si>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</si>
  <si>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</si>
  <si>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</si>
  <si>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</si>
  <si>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</si>
  <si>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</si>
  <si>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</si>
  <si>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</si>
  <si>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</si>
  <si>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</si>
  <si>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</si>
  <si>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</si>
  <si>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</si>
  <si>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</si>
  <si>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</si>
  <si>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</si>
  <si>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</si>
  <si>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</si>
  <si>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</si>
  <si>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</si>
  <si>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</si>
  <si>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</si>
  <si>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</si>
  <si>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</si>
  <si>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</si>
  <si>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</si>
  <si>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</si>
  <si>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</si>
  <si>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</si>
  <si>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</si>
  <si>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</si>
  <si>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</si>
  <si>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</si>
  <si>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</si>
  <si>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</si>
  <si>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</si>
  <si>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</si>
  <si>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</si>
  <si>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</si>
  <si>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</si>
  <si>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</si>
  <si>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</si>
  <si>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</si>
  <si>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</si>
  <si>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</si>
  <si>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</si>
  <si>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</si>
  <si>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</si>
  <si>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</si>
  <si>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</si>
  <si>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</si>
  <si>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</si>
  <si>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</si>
  <si>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</si>
  <si>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</si>
  <si>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</si>
  <si>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</si>
  <si>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</si>
  <si>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</si>
  <si>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</si>
  <si>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</si>
  <si>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</si>
  <si>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</si>
  <si>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</si>
  <si>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</si>
  <si>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</si>
  <si>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</si>
  <si>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</si>
  <si>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</si>
  <si>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</si>
  <si>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</si>
  <si>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</si>
  <si>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</si>
  <si>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</si>
  <si>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</si>
  <si>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</si>
  <si>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</si>
  <si>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</si>
  <si>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</si>
  <si>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</si>
  <si>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</si>
  <si>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</si>
  <si>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</si>
  <si>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</si>
  <si>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</si>
  <si>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</si>
  <si>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</si>
  <si>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</si>
  <si>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</si>
  <si>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</si>
  <si>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</si>
  <si>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</si>
  <si>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</si>
  <si>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</si>
  <si>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</si>
  <si>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</si>
  <si>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</si>
  <si>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</si>
  <si>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</si>
  <si>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</si>
  <si>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</si>
  <si>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</si>
  <si>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</si>
  <si>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</si>
  <si>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</si>
  <si>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</si>
  <si>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</si>
  <si>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</si>
  <si>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</si>
  <si>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</si>
  <si>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</si>
  <si>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</si>
  <si>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</si>
  <si>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</si>
  <si>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</si>
  <si>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</si>
  <si>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</si>
  <si>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</si>
  <si>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</si>
  <si>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</si>
  <si>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</si>
  <si>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</si>
  <si>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</si>
  <si>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</si>
  <si>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</si>
  <si>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</si>
  <si>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</si>
  <si>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</si>
  <si>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</si>
  <si>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</si>
  <si>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</si>
  <si>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</si>
  <si>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</si>
  <si>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</si>
  <si>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</si>
  <si>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</si>
  <si>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</si>
  <si>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</si>
  <si>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</si>
  <si>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</si>
  <si>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</si>
  <si>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</si>
  <si>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</si>
  <si>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</si>
  <si>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</si>
  <si>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</si>
  <si>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</si>
  <si>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</si>
  <si>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</si>
  <si>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</si>
  <si>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</si>
  <si>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</si>
  <si>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</si>
  <si>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</si>
  <si>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</si>
  <si>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</si>
  <si>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</si>
  <si>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</si>
  <si>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</si>
  <si>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</si>
  <si>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</si>
  <si>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</si>
  <si>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</si>
  <si>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</si>
  <si>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</si>
  <si>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</si>
  <si>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</si>
  <si>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</si>
  <si>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</si>
  <si>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</si>
  <si>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</si>
  <si>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</si>
  <si>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</si>
  <si>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</si>
  <si>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</si>
  <si>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</si>
  <si>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</si>
  <si>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</si>
  <si>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</si>
  <si>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</si>
  <si>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</si>
  <si>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</si>
  <si>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</si>
  <si>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</si>
  <si>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</si>
  <si>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</si>
  <si>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</si>
  <si>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</si>
  <si>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</si>
  <si>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</si>
  <si>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</si>
  <si>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</si>
  <si>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</si>
  <si>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</si>
  <si>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</si>
  <si>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</si>
  <si>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</si>
  <si>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</si>
  <si>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</si>
  <si>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</si>
  <si>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</si>
  <si>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</si>
  <si>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</si>
  <si>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</si>
  <si>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</si>
  <si>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</si>
  <si>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</si>
  <si>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</si>
  <si>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</si>
  <si>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</si>
  <si>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</si>
  <si>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</si>
  <si>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</si>
  <si>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</si>
  <si>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</si>
  <si>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</si>
  <si>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</si>
  <si>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</si>
  <si>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</si>
  <si>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</si>
  <si>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</si>
  <si>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</si>
  <si>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</si>
  <si>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</si>
  <si>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</si>
  <si>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</si>
  <si>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</si>
  <si>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</si>
  <si>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</si>
  <si>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</si>
  <si>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</si>
  <si>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</si>
  <si>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</si>
  <si>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</si>
  <si>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</si>
  <si>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</si>
  <si>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</si>
  <si>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</si>
  <si>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</si>
  <si>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</si>
  <si>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</si>
  <si>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</si>
  <si>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</si>
  <si>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</si>
  <si>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</si>
  <si>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</si>
  <si>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</si>
  <si>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</si>
  <si>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</si>
  <si>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</si>
  <si>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</si>
  <si>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</si>
  <si>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</si>
  <si>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</si>
  <si>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</si>
  <si>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</si>
  <si>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</si>
  <si>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</si>
  <si>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</si>
  <si>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</si>
  <si>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</si>
  <si>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</si>
  <si>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</si>
  <si>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</si>
  <si>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</si>
  <si>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</si>
  <si>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</si>
  <si>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</si>
  <si>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</si>
  <si>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</si>
  <si>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</si>
  <si>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</si>
  <si>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</si>
  <si>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</si>
  <si>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</si>
  <si>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</si>
  <si>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</si>
  <si>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</si>
  <si>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</si>
  <si>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</si>
  <si>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</si>
  <si>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</si>
  <si>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</si>
  <si>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</si>
  <si>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</si>
  <si>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</si>
  <si>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</si>
  <si>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</si>
  <si>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</si>
  <si>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</si>
  <si>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</si>
  <si>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</si>
  <si>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</si>
  <si>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</si>
  <si>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</si>
  <si>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</si>
  <si>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</si>
  <si>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</si>
  <si>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</si>
  <si>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</si>
  <si>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</si>
  <si>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</si>
  <si>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</si>
  <si>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</si>
  <si>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</si>
  <si>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</si>
  <si>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</si>
  <si>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</si>
  <si>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</si>
  <si>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</si>
  <si>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</si>
  <si>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</si>
  <si>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</si>
  <si>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</si>
  <si>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</si>
  <si>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</si>
  <si>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</si>
  <si>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</si>
  <si>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</si>
  <si>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</si>
  <si>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</si>
  <si>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</si>
  <si>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</si>
  <si>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</si>
  <si>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</si>
  <si>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</si>
  <si>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</si>
  <si>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</si>
  <si>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</si>
  <si>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</si>
  <si>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</si>
  <si>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</si>
  <si>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</si>
  <si>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</si>
  <si>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</si>
  <si>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</si>
  <si>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</si>
  <si>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</si>
  <si>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</si>
  <si>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</si>
  <si>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</si>
  <si>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</si>
  <si>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</si>
  <si>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</si>
  <si>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</si>
  <si>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</si>
  <si>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</si>
  <si>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</si>
  <si>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</si>
  <si>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</si>
  <si>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</si>
  <si>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</si>
  <si>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</si>
  <si>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</si>
  <si>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</si>
  <si>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</si>
  <si>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</si>
  <si>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</si>
  <si>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</si>
  <si>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</si>
  <si>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</si>
  <si>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</si>
  <si>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</si>
  <si>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</si>
  <si>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</si>
  <si>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</si>
  <si>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</si>
  <si>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</si>
  <si>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</si>
  <si>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</si>
  <si>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</si>
  <si>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</si>
  <si>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</si>
  <si>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</si>
  <si>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</si>
  <si>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</si>
  <si>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</si>
  <si>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</si>
  <si>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</si>
  <si>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</si>
  <si>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</si>
  <si>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</si>
  <si>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</si>
  <si>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</si>
  <si>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</si>
  <si>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</si>
  <si>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</si>
  <si>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</si>
  <si>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</si>
  <si>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</si>
  <si>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</si>
  <si>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</si>
  <si>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</si>
  <si>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</si>
  <si>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</si>
  <si>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</si>
  <si>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</si>
  <si>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</si>
  <si>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</si>
  <si>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</si>
  <si>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</si>
  <si>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</si>
  <si>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</si>
  <si>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</si>
  <si>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</si>
  <si>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</si>
  <si>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</si>
  <si>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</si>
  <si>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</si>
  <si>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</si>
  <si>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</si>
  <si>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</si>
  <si>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</si>
  <si>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</si>
  <si>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</si>
  <si>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</si>
  <si>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</si>
  <si>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</si>
  <si>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</si>
  <si>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</si>
  <si>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</si>
  <si>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</si>
  <si>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</si>
  <si>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</si>
  <si>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</si>
  <si>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</si>
  <si>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</si>
  <si>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</si>
  <si>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</si>
  <si>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</si>
  <si>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</si>
  <si>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</si>
  <si>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</si>
  <si>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</si>
  <si>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</si>
  <si>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</si>
  <si>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</si>
  <si>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</si>
  <si>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</si>
  <si>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</si>
  <si>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</si>
  <si>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</si>
  <si>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</si>
  <si>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</si>
  <si>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</si>
  <si>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</si>
  <si>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</si>
  <si>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</si>
  <si>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</si>
  <si>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</si>
  <si>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</si>
  <si>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</si>
  <si>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</si>
  <si>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</si>
  <si>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</si>
  <si>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</si>
  <si>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</si>
  <si>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</si>
  <si>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</si>
  <si>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</si>
  <si>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</si>
  <si>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</si>
  <si>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</si>
  <si>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</si>
  <si>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</si>
  <si>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</si>
  <si>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</si>
  <si>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</si>
  <si>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</si>
  <si>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</si>
  <si>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</si>
  <si>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</si>
  <si>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</si>
  <si>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</si>
  <si>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</si>
  <si>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</si>
  <si>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</si>
  <si>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</si>
  <si>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</si>
  <si>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</si>
  <si>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</si>
  <si>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</si>
  <si>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</si>
  <si>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</si>
  <si>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</si>
  <si>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</si>
  <si>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</si>
  <si>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</si>
  <si>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</si>
  <si>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</si>
  <si>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</si>
  <si>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</si>
  <si>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</si>
  <si>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</si>
  <si>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</si>
  <si>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</si>
  <si>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</si>
  <si>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</si>
  <si>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</si>
  <si>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</si>
  <si>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</si>
  <si>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</si>
  <si>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</si>
  <si>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</si>
  <si>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</si>
  <si>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</si>
  <si>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</si>
  <si>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</si>
  <si>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</si>
  <si>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</si>
  <si>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</si>
  <si>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</si>
  <si>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</si>
  <si>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</si>
  <si>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</si>
  <si>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</si>
  <si>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</si>
  <si>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</si>
  <si>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</si>
  <si>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</si>
  <si>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</si>
  <si>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</si>
  <si>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</si>
  <si>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</si>
  <si>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</si>
  <si>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</si>
  <si>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</si>
  <si>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</si>
  <si>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</si>
  <si>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</si>
  <si>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</si>
  <si>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</si>
  <si>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</si>
  <si>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</si>
  <si>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</si>
  <si>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</si>
  <si>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</si>
  <si>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</si>
  <si>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</si>
  <si>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</si>
  <si>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</si>
  <si>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</si>
  <si>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</si>
  <si>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</si>
  <si>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</si>
  <si>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</si>
  <si>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</si>
  <si>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</si>
  <si>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</si>
  <si>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</si>
  <si>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</si>
  <si>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</si>
  <si>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</si>
  <si>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</si>
  <si>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</si>
  <si>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</si>
  <si>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</si>
  <si>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</si>
  <si>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</si>
  <si>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</si>
  <si>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</si>
  <si>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</si>
  <si>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</si>
  <si>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</si>
  <si>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</si>
  <si>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</si>
  <si>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</si>
  <si>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</si>
  <si>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</si>
  <si>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</si>
  <si>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</si>
  <si>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</si>
  <si>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</si>
  <si>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</si>
  <si>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</si>
  <si>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</si>
  <si>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</si>
  <si>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</si>
  <si>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</si>
  <si>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</si>
  <si>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</si>
  <si>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</si>
  <si>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</si>
  <si>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</si>
  <si>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</si>
  <si>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</si>
  <si>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</si>
  <si>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</si>
  <si>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</si>
  <si>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</si>
  <si>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</si>
  <si>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</si>
  <si>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</si>
  <si>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</si>
  <si>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</si>
  <si>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</si>
  <si>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</si>
  <si>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</si>
  <si>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</si>
  <si>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</si>
  <si>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</si>
  <si>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</si>
  <si>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</si>
  <si>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</si>
  <si>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</si>
  <si>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</si>
  <si>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</si>
  <si>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</si>
  <si>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</si>
  <si>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</si>
  <si>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</si>
  <si>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</si>
  <si>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</si>
  <si>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</si>
  <si>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</si>
  <si>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</si>
  <si>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</si>
  <si>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</si>
  <si>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</si>
  <si>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</si>
  <si>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</si>
  <si>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</si>
  <si>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</si>
  <si>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</si>
  <si>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</si>
  <si>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</si>
  <si>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</si>
  <si>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</si>
  <si>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</si>
  <si>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</si>
  <si>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</si>
  <si>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</si>
  <si>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</si>
  <si>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</si>
  <si>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</si>
  <si>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</si>
  <si>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</si>
  <si>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</si>
  <si>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</si>
  <si>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</si>
  <si>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</si>
  <si>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</si>
  <si>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</si>
  <si>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</si>
  <si>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</si>
  <si>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</si>
  <si>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</si>
  <si>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</si>
  <si>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</si>
  <si>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</si>
  <si>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</si>
  <si>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</si>
  <si>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</si>
  <si>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</si>
  <si>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</si>
  <si>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</si>
  <si>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</si>
  <si>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</si>
  <si>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</si>
  <si>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</si>
  <si>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</si>
  <si>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</si>
  <si>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</si>
  <si>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</si>
  <si>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</si>
  <si>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</si>
  <si>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</si>
  <si>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</si>
  <si>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</si>
  <si>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</si>
  <si>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</si>
  <si>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</si>
  <si>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</si>
  <si>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</si>
  <si>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</si>
  <si>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</si>
  <si>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</si>
  <si>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</si>
  <si>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</si>
  <si>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</si>
  <si>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</si>
  <si>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</si>
  <si>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</si>
  <si>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</si>
  <si>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</si>
  <si>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</si>
  <si>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</si>
  <si>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</si>
  <si>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</si>
  <si>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</si>
  <si>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</si>
  <si>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</si>
  <si>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</si>
  <si>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</si>
  <si>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</si>
  <si>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</si>
  <si>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</si>
  <si>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</si>
  <si>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</si>
  <si>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</si>
  <si>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</si>
  <si>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</si>
  <si>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</si>
  <si>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</si>
  <si>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</si>
  <si>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</si>
  <si>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</si>
  <si>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</si>
  <si>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</si>
  <si>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</si>
  <si>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</si>
  <si>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</si>
  <si>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</si>
  <si>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</si>
  <si>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</si>
  <si>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</si>
  <si>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</si>
  <si>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</si>
  <si>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</si>
  <si>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</si>
  <si>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</si>
  <si>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</si>
  <si>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</si>
  <si>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</si>
  <si>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</si>
  <si>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</si>
  <si>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</si>
  <si>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</si>
  <si>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</si>
  <si>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</si>
  <si>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</si>
  <si>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</si>
  <si>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</si>
  <si>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</si>
  <si>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</si>
  <si>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</si>
  <si>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</si>
  <si>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</si>
  <si>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</si>
  <si>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</si>
  <si>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</si>
  <si>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</si>
  <si>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</si>
  <si>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</si>
  <si>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</si>
  <si>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</si>
  <si>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</si>
  <si>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</si>
  <si>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</si>
  <si>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</si>
  <si>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</si>
  <si>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</si>
  <si>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</si>
  <si>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</si>
  <si>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</si>
  <si>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</si>
  <si>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</si>
  <si>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</si>
  <si>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</si>
  <si>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</si>
  <si>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</si>
  <si>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</si>
  <si>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</si>
  <si>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</si>
  <si>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</si>
  <si>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</si>
  <si>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</si>
  <si>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</si>
  <si>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</si>
  <si>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</si>
  <si>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</si>
  <si>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</si>
  <si>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</si>
  <si>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</si>
  <si>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</si>
  <si>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</si>
  <si>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</si>
  <si>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</si>
  <si>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</si>
  <si>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</si>
  <si>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</si>
  <si>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</si>
  <si>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</si>
  <si>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</si>
  <si>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</si>
  <si>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</si>
  <si>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</si>
  <si>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</si>
  <si>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</si>
  <si>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</si>
  <si>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</si>
  <si>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</si>
  <si>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</si>
  <si>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</si>
  <si>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</si>
  <si>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</si>
  <si>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</si>
  <si>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</si>
  <si>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</si>
  <si>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</si>
  <si>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</si>
  <si>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</si>
  <si>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</si>
  <si>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</si>
  <si>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</si>
  <si>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</si>
  <si>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</si>
  <si>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</si>
  <si>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</si>
  <si>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</si>
  <si>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</si>
  <si>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</si>
  <si>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</si>
  <si>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</si>
  <si>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</si>
  <si>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</si>
  <si>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</si>
  <si>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</si>
  <si>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</si>
  <si>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</si>
  <si>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</si>
  <si>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</si>
  <si>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</si>
  <si>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</si>
  <si>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</si>
  <si>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</si>
  <si>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</si>
  <si>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</si>
  <si>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</si>
  <si>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</si>
  <si>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</si>
  <si>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</si>
  <si>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</si>
  <si>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</si>
  <si>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</si>
  <si>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</si>
  <si>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</si>
  <si>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</si>
  <si>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</si>
  <si>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</si>
  <si>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</si>
  <si>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</si>
  <si>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</si>
  <si>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</si>
  <si>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</si>
  <si>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</si>
  <si>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</si>
  <si>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</si>
  <si>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</si>
  <si>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</si>
  <si>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</si>
  <si>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</si>
  <si>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</si>
  <si>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</si>
  <si>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</si>
  <si>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</si>
  <si>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</si>
  <si>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</si>
  <si>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</si>
  <si>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</si>
  <si>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</si>
  <si>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</si>
  <si>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</si>
  <si>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</si>
  <si>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</si>
  <si>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</si>
  <si>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</si>
  <si>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</si>
  <si>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</si>
  <si>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</si>
  <si>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</si>
  <si>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</si>
  <si>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</si>
  <si>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</si>
  <si>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</si>
  <si>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</si>
  <si>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</si>
  <si>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</si>
  <si>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</si>
  <si>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</si>
  <si>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</si>
  <si>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</si>
  <si>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</si>
  <si>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</si>
  <si>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</si>
  <si>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</si>
  <si>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</si>
  <si>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</si>
  <si>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</si>
  <si>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</si>
  <si>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</si>
  <si>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</si>
  <si>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</si>
  <si>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</si>
  <si>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</si>
  <si>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</si>
  <si>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</si>
  <si>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</si>
  <si>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</si>
  <si>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</si>
  <si>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</si>
  <si>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</si>
  <si>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</si>
  <si>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</si>
  <si>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</si>
  <si>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</si>
  <si>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</si>
  <si>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</si>
  <si>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</si>
  <si>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</si>
  <si>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</si>
  <si>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</si>
  <si>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</si>
  <si>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</si>
  <si>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</si>
  <si>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</si>
  <si>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</si>
  <si>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</si>
  <si>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</si>
  <si>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</si>
  <si>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</si>
  <si>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</si>
  <si>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</si>
  <si>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</si>
  <si>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</si>
  <si>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</si>
  <si>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</si>
  <si>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</si>
  <si>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</si>
  <si>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</si>
  <si>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</si>
  <si>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</si>
  <si>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</si>
  <si>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</si>
  <si>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</si>
  <si>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</si>
  <si>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</si>
  <si>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</si>
  <si>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</si>
  <si>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</si>
  <si>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</si>
  <si>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</si>
  <si>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</si>
  <si>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</si>
  <si>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</si>
  <si>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</si>
  <si>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</si>
  <si>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</si>
  <si>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</si>
  <si>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</si>
  <si>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</si>
  <si>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</si>
  <si>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</si>
  <si>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</si>
  <si>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</si>
  <si>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</si>
  <si>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</si>
  <si>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</si>
  <si>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</si>
  <si>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</si>
  <si>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</si>
  <si>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</si>
  <si>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</si>
  <si>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</si>
  <si>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</si>
  <si>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</si>
  <si>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</si>
  <si>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</si>
  <si>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</si>
  <si>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</si>
  <si>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</si>
  <si>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</si>
  <si>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</si>
  <si>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</si>
  <si>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</si>
  <si>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</si>
  <si>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</si>
  <si>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</si>
  <si>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</si>
  <si>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</si>
  <si>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</si>
  <si>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</si>
  <si>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</si>
  <si>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</si>
  <si>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</si>
  <si>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</si>
  <si>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</si>
  <si>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</si>
  <si>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</si>
  <si>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</si>
  <si>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</si>
  <si>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</si>
  <si>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</si>
  <si>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</si>
  <si>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</si>
  <si>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</si>
  <si>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</si>
  <si>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</si>
  <si>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</si>
  <si>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</si>
  <si>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</si>
  <si>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</si>
  <si>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</si>
  <si>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</si>
  <si>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</si>
  <si>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</si>
  <si>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</si>
  <si>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</si>
  <si>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</si>
  <si>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</si>
  <si>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</si>
  <si>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</si>
  <si>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</si>
  <si>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</si>
  <si>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</si>
  <si>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</si>
  <si>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</si>
  <si>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</si>
  <si>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</si>
  <si>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</si>
  <si>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</si>
  <si>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</si>
  <si>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</si>
  <si>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</si>
  <si>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</si>
  <si>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</si>
  <si>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</si>
  <si>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</si>
  <si>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</si>
  <si>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</si>
  <si>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</si>
  <si>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</si>
  <si>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</si>
  <si>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</si>
  <si>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</si>
  <si>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</si>
  <si>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</si>
  <si>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</si>
  <si>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</si>
  <si>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</si>
  <si>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</si>
  <si>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</si>
  <si>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</si>
  <si>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</si>
  <si>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</si>
  <si>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</si>
  <si>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</si>
  <si>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</si>
  <si>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</si>
  <si>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</si>
  <si>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</si>
  <si>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</si>
  <si>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</si>
  <si>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</si>
  <si>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</si>
  <si>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</si>
  <si>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</si>
  <si>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</si>
  <si>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</si>
  <si>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</si>
  <si>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</si>
  <si>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</si>
  <si>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</si>
  <si>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</si>
  <si>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</si>
  <si>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</si>
  <si>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</si>
  <si>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</si>
  <si>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</si>
  <si>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</si>
  <si>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</si>
  <si>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</si>
  <si>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</si>
  <si>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</si>
  <si>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</si>
  <si>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</si>
  <si>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</si>
  <si>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</si>
  <si>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</si>
  <si>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</si>
  <si>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</si>
  <si>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</si>
  <si>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</si>
  <si>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</si>
  <si>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</si>
  <si>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</si>
  <si>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</si>
  <si>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</si>
  <si>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</si>
  <si>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</si>
  <si>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</si>
  <si>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</si>
  <si>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</si>
  <si>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</si>
  <si>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</si>
  <si>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</si>
  <si>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</si>
  <si>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</si>
  <si>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</si>
  <si>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</si>
  <si>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</si>
  <si>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</si>
  <si>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</si>
  <si>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</si>
  <si>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</si>
  <si>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</si>
  <si>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</si>
  <si>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</si>
  <si>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</si>
  <si>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</si>
  <si>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</si>
  <si>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</si>
  <si>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</si>
  <si>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</si>
  <si>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</si>
  <si>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</si>
  <si>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</si>
  <si>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</si>
  <si>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</si>
  <si>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</si>
  <si>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</si>
  <si>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</si>
  <si>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</si>
  <si>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</si>
  <si>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</si>
  <si>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</si>
  <si>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</si>
  <si>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</si>
  <si>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</si>
  <si>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</si>
  <si>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</si>
  <si>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</si>
  <si>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</si>
  <si>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</si>
  <si>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</si>
  <si>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</si>
  <si>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</si>
  <si>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</si>
  <si>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</si>
  <si>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</si>
  <si>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</si>
  <si>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</si>
  <si>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</si>
  <si>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</si>
  <si>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</si>
  <si>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</si>
  <si>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</si>
  <si>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</si>
  <si>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</si>
  <si>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</si>
  <si>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</si>
  <si>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</si>
  <si>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</si>
  <si>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</si>
  <si>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</si>
  <si>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</si>
  <si>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</si>
  <si>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</si>
  <si>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</si>
  <si>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</si>
  <si>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</si>
  <si>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</si>
  <si>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</si>
  <si>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</si>
  <si>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</si>
  <si>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</si>
  <si>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</si>
  <si>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</si>
  <si>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</si>
  <si>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</si>
  <si>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</si>
  <si>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</si>
  <si>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</si>
  <si>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</si>
  <si>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</si>
  <si>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</si>
  <si>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</si>
  <si>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</si>
  <si>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</si>
  <si>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</si>
  <si>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</si>
  <si>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</si>
  <si>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</si>
  <si>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</si>
  <si>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</si>
  <si>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</si>
  <si>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</si>
  <si>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</si>
  <si>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</si>
  <si>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</si>
  <si>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</si>
  <si>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</si>
  <si>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</si>
  <si>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</si>
  <si>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</si>
  <si>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</si>
  <si>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</si>
  <si>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</si>
  <si>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</si>
  <si>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</si>
  <si>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</si>
  <si>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</si>
  <si>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</si>
  <si>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</si>
  <si>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</si>
  <si>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</si>
  <si>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</si>
  <si>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</si>
  <si>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</si>
  <si>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</si>
  <si>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</si>
  <si>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</si>
  <si>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</si>
  <si>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</si>
  <si>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</si>
  <si>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</si>
  <si>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</si>
  <si>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</si>
  <si>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</si>
  <si>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</si>
  <si>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</si>
  <si>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</si>
  <si>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</si>
  <si>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</si>
  <si>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</si>
  <si>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</si>
  <si>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</si>
  <si>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</si>
  <si>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</si>
  <si>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</si>
  <si>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</si>
  <si>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</si>
  <si>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</si>
  <si>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</si>
  <si>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</si>
  <si>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</si>
  <si>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</si>
  <si>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</si>
  <si>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</si>
  <si>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</si>
  <si>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</si>
  <si>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</si>
  <si>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</si>
  <si>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</si>
  <si>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</si>
  <si>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</si>
  <si>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</si>
  <si>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</si>
  <si>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</si>
  <si>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</si>
  <si>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</si>
  <si>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</si>
  <si>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</si>
  <si>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</si>
  <si>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</si>
  <si>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</si>
  <si>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</si>
  <si>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</si>
  <si>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</si>
  <si>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</si>
  <si>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</si>
  <si>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</si>
  <si>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</si>
  <si>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</si>
  <si>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</si>
  <si>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</si>
  <si>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</si>
  <si>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</si>
  <si>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</si>
  <si>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</si>
  <si>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</si>
  <si>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</si>
  <si>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</si>
  <si>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</si>
  <si>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</si>
  <si>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</si>
  <si>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</si>
  <si>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</si>
  <si>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</si>
  <si>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</si>
  <si>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</si>
  <si>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</si>
  <si>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</si>
  <si>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</si>
  <si>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</si>
  <si>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</si>
  <si>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</si>
  <si>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</si>
  <si>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</si>
  <si>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</si>
  <si>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</si>
  <si>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</si>
  <si>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</si>
  <si>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</si>
  <si>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</si>
  <si>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</si>
  <si>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</si>
  <si>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</si>
  <si>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</si>
  <si>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</si>
  <si>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</si>
  <si>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</si>
  <si>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</si>
  <si>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</si>
  <si>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</si>
  <si>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</si>
  <si>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</si>
  <si>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</si>
  <si>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</si>
  <si>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</si>
  <si>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</si>
  <si>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</si>
  <si>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</si>
  <si>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</si>
  <si>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</si>
  <si>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</si>
  <si>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</si>
  <si>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</si>
  <si>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</si>
  <si>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</si>
  <si>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</si>
  <si>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</si>
  <si>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</si>
  <si>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</si>
  <si>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</si>
  <si>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</si>
  <si>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</si>
  <si>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</si>
  <si>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</si>
  <si>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</si>
  <si>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</si>
  <si>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</si>
  <si>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</si>
  <si>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</si>
  <si>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</si>
  <si>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</si>
  <si>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</si>
  <si>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</si>
  <si>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</si>
  <si>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</si>
  <si>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</si>
  <si>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</si>
  <si>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</si>
  <si>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</si>
  <si>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</si>
  <si>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</si>
  <si>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</si>
  <si>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</si>
  <si>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</si>
  <si>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</si>
  <si>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</si>
  <si>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</si>
  <si>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</si>
  <si>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</si>
  <si>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</si>
  <si>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</si>
  <si>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</si>
  <si>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</si>
  <si>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</si>
  <si>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</si>
  <si>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</si>
  <si>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</si>
  <si>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</si>
  <si>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</si>
  <si>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</si>
  <si>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</si>
  <si>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</si>
  <si>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</si>
  <si>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</si>
  <si>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</si>
  <si>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</si>
  <si>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</si>
  <si>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</si>
  <si>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</si>
  <si>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</si>
  <si>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</si>
  <si>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</si>
  <si>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</si>
  <si>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</si>
  <si>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</si>
  <si>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</si>
  <si>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</si>
  <si>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</si>
  <si>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</si>
  <si>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</si>
  <si>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</si>
  <si>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</si>
  <si>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</si>
  <si>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</si>
  <si>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</si>
  <si>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</si>
  <si>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</si>
  <si>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</si>
  <si>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</si>
  <si>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</si>
  <si>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</si>
  <si>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</si>
  <si>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</si>
  <si>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</si>
  <si>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</si>
  <si>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</si>
  <si>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</si>
  <si>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</si>
  <si>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</si>
  <si>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</si>
  <si>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</si>
  <si>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</si>
  <si>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</si>
  <si>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</si>
  <si>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</si>
  <si>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</si>
  <si>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</si>
  <si>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</si>
  <si>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</si>
  <si>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</si>
  <si>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</si>
  <si>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</si>
  <si>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</si>
  <si>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</si>
  <si>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</si>
  <si>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</si>
  <si>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</si>
  <si>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</si>
  <si>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</si>
  <si>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</si>
  <si>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</si>
  <si>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</si>
  <si>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</si>
  <si>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</si>
  <si>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</si>
  <si>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</si>
  <si>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</si>
  <si>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</si>
  <si>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</si>
  <si>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</si>
  <si>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</si>
  <si>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</si>
  <si>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</si>
  <si>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</si>
  <si>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</si>
  <si>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</si>
  <si>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</si>
  <si>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</si>
  <si>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</si>
  <si>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</si>
  <si>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</si>
  <si>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</si>
  <si>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</si>
  <si>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</si>
  <si>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</si>
  <si>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</si>
  <si>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</si>
  <si>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</si>
  <si>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</si>
  <si>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</si>
  <si>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</si>
  <si>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</si>
  <si>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</si>
  <si>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</si>
  <si>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</si>
  <si>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</si>
  <si>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</si>
  <si>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</si>
  <si>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</si>
  <si>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</si>
  <si>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</si>
  <si>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</si>
  <si>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</si>
  <si>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</si>
  <si>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</si>
  <si>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</si>
  <si>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</si>
  <si>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</si>
  <si>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</si>
  <si>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</si>
  <si>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</si>
  <si>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</si>
  <si>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</si>
  <si>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</si>
  <si>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</si>
  <si>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</si>
  <si>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</si>
  <si>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</si>
  <si>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</si>
  <si>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</si>
  <si>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</si>
  <si>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</si>
  <si>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</si>
  <si>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</si>
  <si>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</si>
  <si>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</si>
  <si>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</si>
  <si>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</si>
  <si>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</si>
  <si>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</si>
  <si>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</si>
  <si>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</si>
  <si>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</si>
  <si>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</si>
  <si>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</si>
  <si>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</si>
  <si>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</si>
  <si>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</si>
  <si>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</si>
  <si>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</si>
  <si>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</si>
  <si>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</si>
  <si>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</si>
  <si>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</si>
  <si>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</si>
  <si>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</si>
  <si>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</si>
  <si>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</si>
  <si>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</si>
  <si>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</si>
  <si>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</si>
  <si>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</si>
  <si>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</si>
  <si>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</si>
  <si>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</si>
  <si>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</si>
  <si>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</si>
  <si>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</si>
  <si>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</si>
  <si>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</si>
  <si>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</si>
  <si>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</si>
  <si>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</si>
  <si>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</si>
  <si>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</si>
  <si>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</si>
  <si>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</si>
  <si>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</si>
  <si>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</si>
  <si>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</si>
  <si>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</si>
  <si>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</si>
  <si>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</si>
  <si>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</si>
  <si>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</si>
  <si>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</si>
  <si>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</si>
  <si>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</si>
  <si>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</si>
  <si>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</si>
  <si>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</si>
  <si>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</si>
  <si>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</si>
  <si>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</si>
  <si>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</si>
  <si>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</si>
  <si>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</si>
  <si>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</si>
  <si>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</si>
  <si>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</si>
  <si>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</si>
  <si>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</si>
  <si>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</si>
  <si>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</si>
  <si>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</si>
  <si>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</si>
  <si>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</si>
  <si>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</si>
  <si>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</si>
  <si>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</si>
  <si>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</si>
  <si>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</si>
  <si>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</si>
  <si>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</si>
  <si>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</si>
  <si>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</si>
  <si>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</si>
  <si>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</si>
  <si>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</si>
  <si>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</si>
  <si>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</si>
  <si>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</si>
  <si>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</si>
  <si>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</si>
  <si>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</si>
  <si>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</si>
  <si>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</si>
  <si>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</si>
  <si>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</si>
  <si>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</si>
  <si>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</si>
  <si>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</si>
  <si>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</si>
  <si>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</si>
  <si>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</si>
  <si>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</si>
  <si>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</si>
  <si>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</si>
  <si>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</si>
  <si>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</si>
  <si>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</si>
  <si>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</si>
  <si>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</si>
  <si>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</si>
  <si>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</si>
  <si>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</si>
  <si>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</si>
  <si>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</si>
  <si>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</si>
  <si>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</si>
  <si>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</si>
  <si>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</si>
  <si>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</si>
  <si>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</si>
  <si>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</si>
  <si>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</si>
  <si>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</si>
  <si>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</si>
  <si>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</si>
  <si>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</si>
  <si>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</si>
  <si>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</si>
  <si>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</si>
  <si>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</si>
  <si>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</si>
  <si>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</si>
  <si>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</si>
  <si>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</si>
  <si>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</si>
  <si>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</si>
  <si>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</si>
  <si>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</si>
  <si>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</si>
  <si>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</si>
  <si>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</si>
  <si>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</si>
  <si>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</si>
  <si>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</si>
  <si>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</si>
  <si>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</si>
  <si>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</si>
  <si>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</si>
  <si>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</si>
  <si>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</si>
  <si>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</si>
  <si>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</si>
  <si>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</si>
  <si>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</si>
  <si>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</si>
  <si>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</si>
  <si>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</si>
  <si>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</si>
  <si>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</si>
  <si>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</si>
  <si>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</si>
  <si>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</si>
  <si>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</si>
  <si>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</si>
  <si>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</si>
  <si>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</si>
  <si>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</si>
  <si>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</si>
  <si>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</si>
  <si>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</si>
  <si>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</si>
  <si>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</si>
  <si>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</si>
  <si>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</si>
  <si>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</si>
  <si>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</si>
  <si>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</si>
  <si>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</si>
  <si>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</si>
  <si>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</si>
  <si>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</si>
  <si>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</si>
  <si>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</si>
  <si>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</si>
  <si>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</si>
  <si>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</si>
  <si>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</si>
  <si>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</si>
  <si>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</si>
  <si>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</si>
  <si>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</si>
  <si>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</si>
  <si>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</si>
  <si>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</si>
  <si>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</si>
  <si>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</si>
  <si>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</si>
  <si>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</si>
  <si>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</si>
  <si>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</si>
  <si>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</si>
  <si>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</si>
  <si>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</si>
  <si>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</si>
  <si>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</si>
  <si>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</si>
  <si>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</si>
  <si>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</si>
  <si>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</si>
  <si>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</si>
  <si>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</si>
  <si>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</si>
  <si>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</si>
  <si>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</si>
  <si>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</si>
  <si>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</si>
  <si>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</si>
  <si>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</si>
  <si>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</si>
  <si>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</si>
  <si>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</si>
  <si>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</si>
  <si>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</si>
  <si>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</si>
  <si>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</si>
  <si>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</si>
  <si>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</si>
  <si>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</si>
  <si>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</si>
  <si>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</si>
  <si>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</si>
  <si>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</si>
  <si>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</si>
  <si>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</si>
  <si>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</si>
  <si>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</si>
  <si>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</si>
  <si>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</si>
  <si>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</si>
  <si>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</si>
  <si>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</si>
  <si>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</si>
  <si>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</si>
  <si>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</si>
  <si>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</si>
  <si>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</si>
  <si>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</si>
  <si>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</si>
  <si>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</si>
  <si>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</si>
  <si>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</si>
  <si>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</si>
  <si>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</si>
  <si>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</si>
  <si>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</si>
  <si>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</si>
  <si>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</si>
  <si>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</si>
  <si>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</si>
  <si>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</si>
  <si>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</si>
  <si>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</si>
  <si>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</si>
  <si>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</si>
  <si>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</si>
  <si>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</si>
  <si>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</si>
  <si>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</si>
  <si>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</si>
  <si>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</si>
  <si>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</si>
  <si>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</si>
  <si>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</si>
  <si>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</si>
  <si>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</si>
  <si>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</si>
  <si>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</si>
  <si>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</si>
  <si>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</si>
  <si>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</si>
  <si>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</si>
  <si>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</si>
  <si>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</si>
  <si>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</si>
  <si>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</si>
  <si>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</si>
  <si>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</si>
  <si>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</si>
  <si>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</si>
  <si>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</si>
  <si>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</si>
  <si>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</si>
  <si>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</si>
  <si>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</si>
  <si>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</si>
  <si>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</si>
  <si>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</si>
  <si>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</si>
  <si>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</si>
  <si>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</si>
  <si>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</si>
  <si>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</si>
  <si>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</si>
  <si>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</si>
  <si>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</si>
  <si>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</si>
  <si>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</si>
  <si>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</si>
  <si>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</si>
  <si>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</si>
  <si>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</si>
  <si>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</si>
  <si>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</si>
  <si>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</si>
  <si>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</si>
  <si>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</si>
  <si>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</si>
  <si>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</si>
  <si>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</si>
  <si>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</si>
  <si>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</si>
  <si>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</si>
  <si>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</si>
  <si>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</si>
  <si>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</si>
  <si>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</si>
  <si>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</si>
  <si>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</si>
  <si>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</si>
  <si>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</si>
  <si>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</si>
  <si>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</si>
  <si>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</si>
  <si>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</si>
  <si>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</si>
  <si>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</si>
  <si>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</si>
  <si>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</si>
  <si>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</si>
  <si>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</si>
  <si>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</si>
  <si>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</si>
  <si>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</si>
  <si>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</si>
  <si>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</si>
  <si>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</si>
  <si>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</si>
  <si>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</si>
  <si>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</si>
  <si>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</si>
  <si>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</si>
  <si>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</si>
  <si>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</si>
  <si>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</si>
  <si>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</si>
  <si>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</si>
  <si>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</si>
  <si>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</si>
  <si>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</si>
  <si>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</si>
  <si>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</si>
  <si>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</si>
  <si>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</si>
  <si>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</si>
  <si>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</si>
  <si>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</si>
  <si>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</si>
  <si>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</si>
  <si>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</si>
  <si>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</si>
  <si>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</si>
  <si>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</si>
  <si>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</si>
  <si>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</si>
  <si>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</si>
  <si>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</si>
  <si>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</si>
  <si>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</si>
  <si>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</si>
  <si>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</si>
  <si>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</si>
  <si>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</si>
  <si>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</si>
  <si>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</si>
  <si>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</si>
  <si>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</si>
  <si>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</si>
  <si>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</si>
  <si>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</si>
  <si>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</si>
  <si>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</si>
  <si>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</si>
  <si>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</si>
  <si>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</si>
  <si>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</si>
  <si>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</si>
  <si>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</si>
  <si>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</si>
  <si>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</si>
  <si>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</si>
  <si>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</si>
  <si>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</si>
  <si>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</si>
  <si>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</si>
  <si>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</si>
  <si>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</si>
  <si>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</si>
  <si>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</si>
  <si>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</si>
  <si>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</si>
  <si>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</si>
  <si>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</si>
  <si>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</si>
  <si>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</si>
  <si>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</si>
  <si>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</si>
  <si>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</si>
  <si>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</si>
  <si>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</si>
  <si>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</si>
  <si>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</si>
  <si>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</si>
  <si>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</si>
  <si>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</si>
  <si>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</si>
  <si>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</si>
  <si>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</si>
  <si>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</si>
  <si>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</si>
  <si>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</si>
  <si>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</si>
  <si>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</si>
  <si>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</si>
  <si>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</si>
  <si>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</si>
  <si>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</si>
  <si>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</si>
  <si>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</si>
  <si>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</si>
  <si>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</si>
  <si>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</si>
  <si>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</si>
  <si>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</si>
  <si>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</si>
  <si>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</si>
  <si>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</si>
  <si>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</si>
  <si>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</si>
  <si>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</si>
  <si>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</si>
  <si>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</si>
  <si>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</si>
  <si>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</si>
  <si>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</si>
  <si>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</si>
  <si>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</si>
  <si>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</si>
  <si>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</si>
  <si>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</si>
  <si>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</si>
  <si>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</si>
  <si>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</si>
  <si>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</si>
  <si>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</si>
  <si>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</si>
  <si>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</si>
  <si>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</si>
  <si>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</si>
  <si>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</si>
  <si>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</si>
  <si>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</si>
  <si>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</si>
  <si>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</si>
  <si>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</si>
  <si>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</si>
  <si>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</si>
  <si>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</si>
  <si>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</si>
  <si>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</si>
  <si>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</si>
  <si>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</si>
  <si>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</si>
  <si>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</si>
  <si>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</si>
  <si>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</si>
  <si>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</si>
  <si>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</si>
  <si>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</si>
  <si>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</si>
  <si>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</si>
  <si>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</si>
  <si>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</si>
  <si>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</si>
  <si>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</si>
  <si>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</si>
  <si>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</si>
  <si>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</si>
  <si>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</si>
  <si>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</si>
  <si>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</si>
  <si>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</si>
  <si>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</si>
  <si>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</si>
  <si>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</si>
  <si>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</si>
  <si>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</si>
  <si>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</si>
  <si>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</si>
  <si>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</si>
  <si>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</si>
  <si>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</si>
  <si>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</si>
  <si>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</si>
  <si>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</si>
  <si>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</si>
  <si>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</si>
  <si>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</si>
  <si>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</si>
  <si>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</si>
  <si>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</si>
  <si>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</si>
  <si>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</si>
  <si>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</si>
  <si>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</si>
  <si>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</si>
  <si>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</si>
  <si>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</si>
  <si>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</si>
  <si>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</si>
  <si>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</si>
  <si>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</si>
  <si>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</si>
  <si>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</si>
  <si>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</si>
  <si>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</si>
  <si>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</si>
  <si>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</si>
  <si>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</si>
  <si>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</si>
  <si>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</si>
  <si>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</si>
  <si>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</si>
  <si>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</si>
  <si>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</si>
  <si>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</si>
  <si>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</si>
  <si>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</si>
  <si>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</si>
  <si>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</si>
  <si>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</si>
  <si>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</si>
  <si>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</si>
  <si>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</si>
  <si>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</si>
  <si>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</si>
  <si>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</si>
  <si>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</si>
  <si>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</si>
  <si>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</si>
  <si>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</si>
  <si>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</si>
  <si>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</si>
  <si>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</si>
  <si>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</si>
  <si>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</si>
  <si>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</si>
  <si>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</si>
  <si>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</si>
  <si>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</si>
  <si>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</si>
  <si>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</si>
  <si>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</si>
  <si>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</si>
  <si>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</si>
  <si>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</si>
  <si>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</si>
  <si>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</si>
  <si>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</si>
  <si>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</si>
  <si>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</si>
  <si>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</si>
  <si>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</si>
  <si>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</si>
  <si>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</si>
  <si>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</si>
  <si>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</si>
  <si>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</si>
  <si>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</si>
  <si>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</si>
  <si>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</si>
  <si>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</si>
  <si>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</si>
  <si>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</si>
  <si>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</si>
  <si>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</si>
  <si>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</si>
  <si>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</si>
  <si>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</si>
  <si>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</si>
  <si>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</si>
  <si>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</si>
  <si>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</si>
  <si>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</si>
  <si>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</si>
  <si>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</si>
  <si>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</si>
  <si>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</si>
  <si>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</si>
  <si>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</si>
  <si>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</si>
  <si>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</si>
  <si>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</si>
  <si>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</si>
  <si>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</si>
  <si>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</si>
  <si>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</si>
  <si>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</si>
  <si>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</si>
  <si>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</si>
  <si>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</si>
  <si>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</si>
  <si>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</si>
  <si>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</si>
  <si>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</si>
  <si>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</si>
  <si>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</si>
  <si>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</si>
  <si>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</si>
  <si>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</si>
  <si>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</si>
  <si>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</si>
  <si>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</si>
  <si>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</si>
  <si>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</si>
  <si>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</si>
  <si>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</si>
  <si>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</si>
  <si>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</si>
  <si>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</si>
  <si>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</si>
  <si>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</si>
  <si>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</si>
  <si>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</si>
  <si>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</si>
  <si>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</si>
  <si>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</si>
  <si>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</si>
  <si>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</si>
  <si>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</si>
  <si>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</si>
  <si>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</si>
  <si>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</si>
  <si>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</si>
  <si>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</si>
  <si>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</si>
  <si>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</si>
  <si>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</si>
  <si>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</si>
  <si>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</si>
  <si>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</si>
  <si>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</si>
  <si>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</si>
  <si>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</si>
  <si>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</si>
  <si>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</si>
  <si>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</si>
  <si>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</si>
  <si>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</si>
  <si>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</si>
  <si>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</si>
  <si>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</si>
  <si>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</si>
  <si>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</si>
  <si>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</si>
  <si>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</si>
  <si>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</si>
  <si>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</si>
  <si>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</si>
  <si>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</si>
  <si>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</si>
  <si>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</si>
  <si>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</si>
  <si>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</si>
  <si>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</si>
  <si>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</si>
  <si>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</si>
  <si>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</si>
  <si>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</si>
  <si>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</si>
  <si>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</si>
  <si>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</si>
  <si>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</si>
  <si>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</si>
  <si>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</si>
  <si>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</si>
  <si>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</si>
  <si>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</si>
  <si>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</si>
  <si>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</si>
  <si>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</si>
  <si>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</si>
  <si>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</si>
  <si>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</si>
  <si>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</si>
  <si>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</si>
  <si>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</si>
  <si>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</si>
  <si>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</si>
  <si>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</si>
  <si>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</si>
  <si>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</si>
  <si>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</si>
  <si>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</si>
  <si>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</si>
  <si>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</si>
  <si>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</si>
  <si>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</si>
  <si>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</si>
  <si>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</si>
  <si>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</si>
  <si>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</si>
  <si>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</si>
  <si>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</si>
  <si>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</si>
  <si>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</si>
  <si>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</si>
  <si>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</si>
  <si>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</si>
  <si>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</si>
  <si>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</si>
  <si>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</si>
  <si>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</si>
  <si>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</si>
  <si>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</si>
  <si>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</si>
  <si>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</si>
  <si>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</si>
  <si>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</si>
  <si>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</si>
  <si>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</si>
  <si>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</si>
  <si>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</si>
  <si>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</si>
  <si>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</si>
  <si>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</si>
  <si>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</si>
  <si>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</si>
  <si>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</si>
  <si>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</si>
  <si>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</si>
  <si>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</si>
  <si>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</si>
  <si>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</si>
  <si>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</si>
  <si>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</si>
  <si>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</si>
  <si>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</si>
  <si>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</si>
  <si>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</si>
  <si>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</si>
  <si>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</si>
  <si>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</si>
  <si>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</si>
  <si>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</si>
  <si>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</si>
  <si>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</si>
  <si>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</si>
  <si>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</si>
  <si>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</si>
  <si>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</si>
  <si>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</si>
  <si>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</si>
  <si>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</si>
  <si>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</si>
  <si>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</si>
  <si>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</si>
  <si>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</si>
  <si>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</si>
  <si>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</si>
  <si>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</si>
  <si>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</si>
  <si>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</si>
  <si>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</si>
  <si>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</si>
  <si>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</si>
  <si>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</si>
  <si>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</si>
  <si>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</si>
  <si>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</si>
  <si>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</si>
  <si>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</si>
  <si>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</si>
  <si>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</si>
  <si>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</si>
  <si>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</si>
  <si>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</si>
  <si>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</si>
  <si>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</si>
  <si>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</si>
  <si>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</si>
  <si>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</si>
  <si>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</si>
  <si>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</si>
  <si>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</si>
  <si>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</si>
  <si>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</si>
  <si>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</si>
  <si>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</si>
  <si>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</si>
  <si>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</si>
  <si>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</si>
  <si>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</si>
  <si>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</si>
  <si>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</si>
  <si>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</si>
  <si>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</si>
  <si>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</si>
  <si>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</si>
  <si>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</si>
  <si>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</si>
  <si>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</si>
  <si>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</si>
  <si>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</si>
  <si>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</si>
  <si>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</si>
  <si>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</si>
  <si>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</si>
  <si>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</si>
  <si>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</si>
  <si>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</si>
  <si>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</si>
  <si>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</si>
  <si>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</si>
  <si>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</si>
  <si>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</si>
  <si>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</si>
  <si>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</si>
  <si>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</si>
  <si>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</si>
  <si>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</si>
  <si>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</si>
  <si>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</si>
  <si>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</si>
  <si>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</si>
  <si>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</si>
  <si>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</si>
  <si>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</si>
  <si>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</si>
  <si>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</si>
  <si>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</si>
  <si>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</si>
  <si>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</si>
  <si>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</si>
  <si>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</si>
  <si>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</si>
  <si>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</si>
  <si>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</si>
  <si>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</si>
  <si>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</si>
  <si>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</si>
  <si>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</si>
  <si>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</si>
  <si>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</si>
  <si>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</si>
  <si>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</si>
  <si>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</si>
  <si>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</si>
  <si>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</si>
  <si>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</si>
  <si>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</si>
  <si>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</si>
  <si>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</si>
  <si>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</si>
  <si>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</si>
  <si>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</si>
  <si>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</si>
  <si>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</si>
  <si>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</si>
  <si>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</si>
  <si>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</si>
  <si>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</si>
  <si>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</si>
  <si>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</si>
  <si>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</si>
  <si>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</si>
  <si>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</si>
  <si>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</si>
  <si>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</si>
  <si>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</si>
  <si>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</si>
  <si>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</si>
  <si>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</si>
  <si>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</si>
  <si>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</si>
  <si>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</si>
  <si>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</si>
  <si>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</si>
  <si>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</si>
  <si>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</si>
  <si>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</si>
  <si>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</si>
  <si>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</si>
  <si>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</si>
  <si>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</si>
  <si>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</si>
  <si>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</si>
  <si>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</si>
  <si>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</si>
  <si>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</si>
  <si>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</si>
  <si>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</si>
  <si>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</si>
  <si>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</si>
  <si>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</si>
  <si>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</si>
  <si>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</si>
  <si>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</si>
  <si>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</si>
  <si>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</si>
  <si>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</si>
  <si>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</si>
  <si>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</si>
  <si>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</si>
  <si>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</si>
  <si>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</si>
  <si>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</si>
  <si>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</si>
  <si>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</si>
  <si>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</si>
  <si>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</si>
  <si>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</si>
  <si>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</si>
  <si>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</si>
  <si>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</si>
  <si>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</si>
  <si>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</si>
  <si>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</si>
  <si>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</si>
  <si>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</si>
  <si>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</si>
  <si>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</si>
  <si>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</si>
  <si>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</si>
  <si>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</si>
  <si>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</si>
  <si>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</si>
  <si>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</si>
  <si>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</si>
  <si>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</si>
  <si>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</si>
  <si>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</si>
  <si>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</si>
  <si>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</si>
  <si>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</si>
  <si>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</si>
  <si>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</si>
  <si>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</si>
  <si>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</si>
  <si>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</si>
  <si>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</si>
  <si>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</si>
  <si>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</si>
  <si>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</si>
  <si>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</si>
  <si>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</si>
  <si>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</si>
  <si>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</si>
  <si>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</si>
  <si>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</si>
  <si>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</si>
  <si>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</si>
  <si>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</si>
  <si>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</si>
  <si>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</si>
  <si>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</si>
  <si>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</si>
  <si>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</si>
  <si>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</si>
  <si>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</si>
  <si>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</si>
  <si>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</si>
  <si>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</si>
  <si>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</si>
  <si>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</si>
  <si>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</si>
  <si>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</si>
  <si>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</si>
  <si>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</si>
  <si>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</si>
  <si>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</si>
  <si>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</si>
  <si>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</si>
  <si>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</si>
  <si>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</si>
  <si>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</si>
  <si>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</si>
  <si>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</si>
  <si>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</si>
  <si>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</si>
  <si>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</si>
  <si>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</si>
  <si>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</si>
  <si>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</si>
  <si>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</si>
  <si>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</si>
  <si>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</si>
  <si>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</si>
  <si>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</si>
  <si>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</si>
  <si>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</si>
  <si>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</si>
  <si>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</si>
  <si>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</si>
  <si>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</si>
  <si>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</si>
  <si>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</si>
  <si>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</si>
  <si>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</si>
  <si>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</si>
  <si>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</si>
  <si>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</si>
  <si>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</si>
  <si>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</si>
  <si>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</si>
  <si>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</si>
  <si>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</si>
  <si>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</si>
  <si>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</si>
  <si>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</si>
  <si>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</si>
  <si>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</si>
  <si>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</si>
  <si>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</si>
  <si>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</si>
  <si>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</si>
  <si>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</si>
  <si>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</si>
  <si>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</si>
  <si>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</si>
  <si>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</si>
  <si>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</si>
  <si>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</si>
  <si>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</si>
  <si>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</si>
  <si>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</si>
  <si>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</si>
  <si>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</si>
  <si>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</si>
  <si>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</si>
  <si>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</si>
  <si>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</si>
  <si>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</si>
  <si>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</si>
  <si>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</si>
  <si>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</si>
  <si>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</si>
  <si>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</si>
  <si>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</si>
  <si>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</si>
  <si>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</si>
  <si>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</si>
  <si>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</si>
  <si>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</si>
  <si>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</si>
  <si>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</si>
  <si>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</si>
  <si>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</si>
  <si>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</si>
  <si>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</si>
  <si>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</si>
  <si>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</si>
  <si>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</si>
  <si>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</si>
  <si>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</si>
  <si>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</si>
  <si>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</si>
  <si>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</si>
  <si>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</si>
  <si>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</si>
  <si>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</si>
  <si>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</si>
  <si>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</si>
  <si>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</si>
  <si>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</si>
  <si>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</si>
  <si>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</si>
  <si>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</si>
  <si>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</si>
  <si>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</si>
  <si>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</si>
  <si>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</si>
  <si>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</si>
  <si>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</si>
  <si>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</si>
  <si>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</si>
  <si>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</si>
  <si>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</si>
  <si>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</si>
  <si>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</si>
  <si>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</si>
  <si>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</si>
  <si>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</si>
  <si>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</si>
  <si>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</si>
  <si>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</si>
  <si>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</si>
  <si>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</si>
  <si>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</si>
  <si>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</si>
  <si>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</si>
  <si>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</si>
  <si>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</si>
  <si>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</si>
  <si>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</si>
  <si>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</si>
  <si>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</si>
  <si>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</si>
  <si>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</si>
  <si>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</si>
  <si>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</si>
  <si>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</si>
  <si>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</si>
  <si>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</si>
  <si>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</si>
  <si>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</si>
  <si>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</si>
  <si>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</si>
  <si>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</si>
  <si>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</si>
  <si>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</si>
  <si>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</si>
  <si>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</si>
  <si>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</si>
  <si>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</si>
  <si>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</si>
  <si>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</si>
  <si>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</si>
  <si>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</si>
  <si>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</si>
  <si>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</si>
  <si>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</si>
  <si>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</si>
  <si>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</si>
  <si>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</si>
  <si>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</si>
  <si>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</si>
  <si>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</si>
  <si>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</si>
  <si>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</si>
  <si>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</si>
  <si>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</si>
  <si>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</si>
  <si>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</si>
  <si>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</si>
  <si>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</si>
  <si>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</si>
  <si>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</si>
  <si>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</si>
  <si>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</si>
  <si>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</si>
  <si>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</si>
  <si>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</si>
  <si>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</si>
  <si>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</si>
  <si>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</si>
  <si>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</si>
  <si>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</si>
  <si>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</si>
  <si>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</si>
  <si>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</si>
  <si>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</si>
  <si>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</si>
  <si>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</si>
  <si>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</si>
  <si>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</si>
  <si>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</si>
  <si>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</si>
  <si>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</si>
  <si>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</si>
  <si>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</si>
  <si>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</si>
  <si>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</si>
  <si>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</si>
  <si>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</si>
  <si>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</si>
  <si>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</si>
  <si>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</si>
  <si>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</si>
  <si>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</si>
  <si>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</si>
  <si>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</si>
  <si>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</si>
  <si>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</si>
  <si>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</si>
  <si>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</si>
  <si>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</si>
  <si>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</si>
  <si>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</si>
  <si>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</si>
  <si>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</si>
  <si>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</si>
  <si>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</si>
  <si>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</si>
  <si>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</si>
  <si>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</si>
  <si>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</si>
  <si>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</si>
  <si>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</si>
  <si>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</si>
  <si>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</si>
  <si>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</si>
  <si>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</si>
  <si>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</si>
  <si>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</si>
  <si>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</si>
  <si>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</si>
  <si>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</si>
  <si>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</si>
  <si>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</si>
  <si>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</si>
  <si>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</si>
  <si>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</si>
  <si>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</si>
  <si>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</si>
  <si>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</si>
  <si>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</si>
  <si>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</si>
  <si>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</si>
  <si>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</si>
  <si>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</si>
  <si>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</si>
  <si>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</si>
  <si>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</si>
  <si>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</si>
  <si>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</si>
  <si>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</si>
  <si>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</si>
  <si>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</si>
  <si>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</si>
  <si>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</si>
  <si>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</si>
  <si>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</si>
  <si>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</si>
  <si>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</si>
  <si>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</si>
  <si>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</si>
  <si>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</si>
  <si>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</si>
  <si>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</si>
  <si>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</si>
  <si>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</si>
  <si>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</si>
  <si>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</si>
  <si>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</si>
  <si>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</si>
  <si>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</si>
  <si>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</si>
  <si>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</si>
  <si>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</si>
  <si>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</si>
  <si>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</si>
  <si>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</si>
  <si>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</si>
  <si>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</si>
  <si>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</si>
  <si>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</si>
  <si>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</si>
  <si>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</si>
  <si>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</si>
  <si>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</si>
  <si>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</si>
  <si>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</si>
  <si>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</si>
  <si>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</si>
  <si>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</si>
  <si>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</si>
  <si>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</si>
  <si>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</si>
  <si>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</si>
  <si>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</si>
  <si>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</si>
  <si>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</si>
  <si>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</si>
  <si>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</si>
  <si>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</si>
  <si>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</si>
  <si>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</si>
  <si>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</si>
  <si>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</si>
  <si>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</si>
  <si>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</si>
  <si>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</si>
  <si>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</si>
  <si>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</si>
  <si>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</si>
  <si>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</si>
  <si>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</si>
  <si>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</si>
  <si>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</si>
  <si>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</si>
  <si>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</si>
  <si>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</si>
  <si>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</si>
  <si>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</si>
  <si>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</si>
  <si>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</si>
  <si>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</si>
  <si>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</si>
  <si>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</si>
  <si>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</si>
  <si>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</si>
  <si>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</si>
  <si>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</si>
  <si>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</si>
  <si>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</si>
  <si>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</si>
  <si>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</si>
  <si>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</si>
  <si>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</si>
  <si>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</si>
  <si>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</si>
  <si>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</si>
  <si>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</si>
  <si>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</si>
  <si>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</si>
  <si>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</si>
  <si>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</si>
  <si>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</si>
  <si>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</si>
  <si>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</si>
  <si>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</si>
  <si>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</si>
  <si>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</si>
  <si>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</si>
  <si>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</si>
  <si>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</si>
  <si>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</si>
  <si>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</si>
  <si>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</si>
  <si>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</si>
  <si>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</si>
  <si>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</si>
  <si>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</si>
  <si>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</si>
  <si>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</si>
  <si>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</si>
  <si>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</si>
  <si>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</si>
  <si>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</si>
  <si>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</si>
  <si>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</si>
  <si>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</si>
  <si>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</si>
  <si>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</si>
  <si>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</si>
  <si>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</si>
  <si>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</si>
  <si>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</si>
  <si>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</si>
  <si>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</si>
  <si>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</si>
  <si>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</si>
  <si>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</si>
  <si>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</si>
  <si>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</si>
  <si>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</si>
  <si>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</si>
  <si>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</si>
  <si>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</si>
  <si>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</si>
  <si>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</si>
  <si>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</si>
  <si>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</si>
  <si>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</si>
  <si>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</si>
  <si>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</si>
  <si>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</si>
  <si>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</si>
  <si>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</si>
  <si>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</si>
  <si>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</si>
  <si>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</si>
  <si>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</si>
  <si>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</si>
  <si>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</si>
  <si>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</si>
  <si>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</si>
  <si>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</si>
  <si>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</si>
  <si>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</si>
  <si>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</si>
  <si>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</si>
  <si>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</si>
  <si>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</si>
  <si>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</si>
  <si>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</si>
  <si>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</si>
  <si>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</si>
  <si>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</si>
  <si>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</si>
  <si>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</si>
  <si>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</si>
  <si>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</si>
  <si>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</si>
  <si>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</si>
  <si>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</si>
  <si>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</si>
  <si>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</si>
  <si>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</si>
  <si>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</si>
  <si>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</si>
  <si>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</si>
  <si>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</si>
  <si>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</si>
  <si>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</si>
  <si>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</si>
  <si>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</si>
  <si>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</si>
  <si>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</si>
  <si>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</si>
  <si>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</si>
  <si>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</si>
  <si>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</si>
  <si>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</si>
  <si>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</si>
  <si>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</si>
  <si>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</si>
  <si>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</si>
  <si>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</si>
  <si>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</si>
  <si>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</si>
  <si>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</si>
  <si>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</si>
  <si>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</si>
  <si>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</si>
  <si>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</si>
  <si>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</si>
  <si>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</si>
  <si>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</si>
  <si>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</si>
  <si>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</si>
  <si>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</si>
  <si>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</si>
  <si>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</si>
  <si>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</si>
  <si>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</si>
  <si>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</si>
  <si>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</si>
  <si>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</si>
  <si>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</si>
  <si>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</si>
  <si>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</si>
  <si>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</si>
  <si>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</si>
  <si>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</si>
  <si>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</si>
  <si>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</si>
  <si>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</si>
  <si>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</si>
  <si>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</si>
  <si>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</si>
  <si>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</si>
  <si>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</si>
  <si>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</si>
  <si>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</si>
  <si>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</si>
  <si>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</si>
  <si>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</si>
  <si>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</si>
  <si>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</si>
  <si>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</si>
  <si>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</si>
  <si>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</si>
  <si>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</si>
  <si>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</si>
  <si>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</si>
  <si>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</si>
  <si>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</si>
  <si>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</si>
  <si>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</si>
  <si>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</si>
  <si>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</si>
  <si>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</si>
  <si>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</si>
  <si>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</si>
  <si>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</si>
  <si>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</si>
  <si>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</si>
  <si>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</si>
  <si>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</si>
  <si>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</si>
  <si>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</si>
  <si>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</si>
  <si>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</si>
  <si>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</si>
  <si>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</si>
  <si>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</si>
  <si>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</si>
  <si>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</si>
  <si>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</si>
  <si>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</si>
  <si>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</si>
  <si>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</si>
  <si>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</si>
  <si>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</si>
  <si>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</si>
  <si>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</si>
  <si>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</si>
  <si>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</si>
  <si>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</si>
  <si>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</si>
  <si>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</si>
  <si>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</si>
  <si>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</si>
  <si>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</si>
  <si>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</si>
  <si>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</si>
  <si>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</si>
  <si>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</si>
  <si>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</si>
  <si>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</si>
  <si>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</si>
  <si>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</si>
  <si>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</si>
  <si>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</si>
  <si>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</si>
  <si>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</si>
  <si>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</si>
  <si>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</si>
  <si>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</si>
  <si>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</si>
  <si>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</si>
  <si>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</si>
  <si>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</si>
  <si>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</si>
  <si>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</si>
  <si>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</si>
  <si>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</si>
  <si>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</si>
  <si>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</si>
  <si>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</si>
  <si>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</si>
  <si>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</si>
  <si>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</si>
  <si>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</si>
  <si>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</si>
  <si>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</si>
  <si>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</si>
  <si>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</si>
  <si>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</si>
  <si>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</si>
  <si>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</si>
  <si>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</si>
  <si>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</si>
  <si>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</si>
  <si>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</si>
  <si>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</si>
  <si>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</si>
  <si>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</si>
  <si>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</si>
  <si>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</si>
  <si>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</si>
  <si>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</si>
  <si>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</si>
  <si>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</si>
  <si>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</si>
  <si>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</si>
  <si>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</si>
  <si>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</si>
  <si>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</si>
  <si>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</si>
  <si>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</si>
  <si>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</si>
  <si>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</si>
  <si>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</si>
  <si>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</si>
  <si>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</si>
  <si>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</si>
  <si>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</si>
  <si>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</si>
  <si>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</si>
  <si>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</si>
  <si>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</si>
  <si>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</si>
  <si>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</si>
  <si>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</si>
  <si>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</si>
  <si>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</si>
  <si>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</si>
  <si>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</si>
  <si>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</si>
  <si>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</si>
  <si>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</si>
  <si>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</si>
  <si>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</si>
  <si>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</si>
  <si>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</si>
  <si>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</si>
  <si>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</si>
  <si>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</si>
  <si>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</si>
  <si>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</si>
  <si>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</si>
  <si>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</si>
  <si>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</si>
  <si>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</si>
  <si>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</si>
  <si>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</si>
  <si>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</si>
  <si>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</si>
  <si>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</si>
  <si>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</si>
  <si>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</si>
  <si>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</si>
  <si>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</si>
  <si>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</si>
  <si>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</si>
  <si>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</si>
  <si>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</si>
  <si>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</si>
  <si>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</si>
  <si>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</si>
  <si>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</si>
  <si>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</si>
  <si>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</si>
  <si>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</si>
  <si>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</si>
  <si>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</si>
  <si>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</si>
  <si>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</si>
  <si>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</si>
  <si>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</si>
  <si>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</si>
  <si>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</si>
  <si>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</si>
  <si>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</si>
  <si>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</si>
  <si>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</si>
  <si>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</si>
  <si>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</si>
  <si>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</si>
  <si>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</si>
  <si>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</si>
  <si>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</si>
  <si>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</si>
  <si>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</si>
  <si>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</si>
  <si>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</si>
  <si>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</si>
  <si>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</si>
  <si>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</si>
  <si>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</si>
  <si>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</si>
  <si>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</si>
  <si>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</si>
  <si>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</si>
  <si>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</si>
  <si>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</si>
  <si>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</si>
  <si>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</si>
  <si>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</si>
  <si>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</si>
  <si>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</si>
  <si>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</si>
  <si>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</si>
  <si>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</si>
  <si>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</si>
  <si>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</si>
  <si>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</si>
  <si>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</si>
  <si>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</si>
  <si>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</si>
  <si>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</si>
  <si>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</si>
  <si>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</si>
  <si>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</si>
  <si>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</si>
  <si>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</si>
  <si>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</si>
  <si>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</si>
  <si>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</si>
  <si>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</si>
  <si>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</si>
  <si>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</si>
  <si>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</si>
  <si>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</si>
  <si>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</si>
  <si>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</si>
  <si>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</si>
  <si>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</si>
  <si>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</si>
  <si>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</si>
  <si>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</si>
  <si>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</si>
  <si>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</si>
  <si>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</si>
  <si>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</si>
  <si>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</si>
  <si>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</si>
  <si>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</si>
  <si>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</si>
  <si>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</si>
  <si>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</si>
  <si>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</si>
  <si>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</si>
  <si>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</si>
  <si>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</si>
  <si>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</si>
  <si>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</si>
  <si>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</si>
  <si>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</si>
  <si>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</si>
  <si>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</si>
  <si>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</si>
  <si>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</si>
  <si>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</si>
  <si>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</si>
  <si>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</si>
  <si>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</si>
  <si>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</si>
  <si>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</si>
  <si>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</si>
  <si>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</si>
  <si>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</si>
  <si>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</si>
  <si>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</si>
  <si>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</si>
  <si>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</si>
  <si>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</si>
  <si>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</si>
  <si>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</si>
  <si>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</si>
  <si>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</si>
  <si>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</si>
  <si>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</si>
  <si>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</si>
  <si>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</si>
  <si>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</si>
  <si>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</si>
  <si>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</si>
  <si>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</si>
  <si>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</si>
  <si>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</si>
  <si>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</si>
  <si>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</si>
  <si>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</si>
  <si>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</si>
  <si>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</si>
  <si>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</si>
  <si>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</si>
  <si>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</si>
  <si>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</si>
  <si>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</si>
  <si>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</si>
  <si>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</si>
  <si>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</si>
  <si>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</si>
  <si>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</si>
  <si>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</si>
  <si>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</si>
  <si>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</si>
  <si>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</si>
  <si>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</si>
  <si>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</si>
  <si>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</si>
  <si>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</si>
  <si>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</si>
  <si>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</si>
  <si>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</si>
  <si>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</si>
  <si>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</si>
  <si>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</si>
  <si>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</si>
  <si>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</si>
  <si>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</si>
  <si>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</si>
  <si>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</si>
  <si>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</si>
  <si>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</si>
  <si>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</si>
  <si>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</si>
  <si>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</si>
  <si>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</si>
  <si>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</si>
  <si>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</si>
  <si>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</si>
  <si>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</si>
  <si>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</si>
  <si>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</si>
  <si>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</si>
  <si>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</si>
  <si>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</si>
  <si>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</si>
  <si>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</si>
  <si>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</si>
  <si>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</si>
  <si>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</si>
  <si>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</si>
  <si>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</si>
  <si>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</si>
  <si>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</si>
  <si>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</si>
  <si>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</si>
  <si>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</si>
  <si>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</si>
  <si>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</si>
  <si>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</si>
  <si>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</si>
  <si>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</si>
  <si>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</si>
  <si>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</si>
  <si>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</si>
  <si>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</si>
  <si>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</si>
  <si>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</si>
  <si>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</si>
  <si>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</si>
  <si>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</si>
  <si>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</si>
  <si>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</si>
  <si>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</si>
  <si>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</si>
  <si>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</si>
  <si>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</si>
  <si>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</si>
  <si>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</si>
  <si>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</si>
  <si>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</si>
  <si>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</si>
  <si>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</si>
  <si>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</si>
  <si>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</si>
  <si>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</si>
  <si>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</si>
  <si>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</si>
  <si>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</si>
  <si>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</si>
  <si>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</si>
  <si>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</si>
  <si>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</si>
  <si>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</si>
  <si>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</si>
  <si>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</si>
  <si>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</si>
  <si>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</si>
  <si>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</si>
  <si>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</si>
  <si>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</si>
  <si>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</si>
  <si>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</si>
  <si>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</si>
  <si>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</si>
  <si>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</si>
  <si>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</si>
  <si>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</si>
  <si>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</si>
  <si>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</si>
  <si>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</si>
  <si>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</si>
  <si>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</si>
  <si>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</si>
  <si>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</si>
  <si>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</si>
  <si>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</si>
  <si>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</si>
  <si>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</si>
  <si>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</si>
  <si>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</si>
  <si>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</si>
  <si>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</si>
  <si>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</si>
  <si>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</si>
  <si>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</si>
  <si>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</si>
  <si>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</si>
  <si>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</si>
  <si>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</si>
  <si>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</si>
  <si>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</si>
  <si>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</si>
  <si>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</si>
  <si>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</si>
  <si>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</si>
  <si>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</si>
  <si>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</si>
  <si>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</si>
  <si>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</si>
  <si>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</si>
  <si>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</si>
  <si>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</si>
  <si>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</si>
  <si>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</si>
  <si>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</si>
  <si>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</si>
  <si>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</si>
  <si>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</si>
  <si>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</si>
  <si>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</si>
  <si>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</si>
  <si>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</si>
  <si>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</si>
  <si>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</si>
  <si>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</si>
  <si>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</si>
  <si>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</si>
  <si>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</si>
  <si>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</si>
  <si>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</si>
  <si>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</si>
  <si>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</si>
  <si>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</si>
  <si>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</si>
  <si>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</si>
  <si>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</si>
  <si>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</si>
  <si>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</si>
  <si>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</si>
  <si>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</si>
  <si>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</si>
  <si>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</si>
  <si>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</si>
  <si>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</si>
  <si>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</si>
  <si>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</si>
  <si>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</si>
  <si>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</si>
  <si>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</si>
  <si>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</si>
  <si>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</si>
  <si>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</si>
  <si>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</si>
  <si>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</si>
  <si>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</si>
  <si>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</si>
  <si>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</si>
  <si>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</si>
  <si>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</si>
  <si>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</si>
  <si>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</si>
  <si>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</si>
  <si>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</si>
  <si>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</si>
  <si>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</si>
  <si>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</si>
  <si>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</si>
  <si>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</si>
  <si>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</si>
  <si>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</si>
  <si>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</si>
  <si>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</si>
  <si>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</si>
  <si>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</si>
  <si>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</si>
  <si>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</si>
  <si>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</si>
  <si>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</si>
  <si>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</si>
  <si>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</si>
  <si>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</si>
  <si>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</si>
  <si>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</si>
  <si>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</si>
  <si>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</si>
  <si>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</si>
  <si>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</si>
  <si>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</si>
  <si>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</si>
  <si>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</si>
  <si>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</si>
  <si>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</si>
  <si>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</si>
  <si>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</si>
  <si>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</si>
  <si>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</si>
  <si>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</si>
  <si>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</si>
  <si>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</si>
  <si>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</si>
  <si>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</si>
  <si>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</si>
  <si>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</si>
  <si>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</si>
  <si>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</si>
  <si>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</si>
  <si>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</si>
  <si>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</si>
  <si>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</si>
  <si>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</si>
  <si>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</si>
  <si>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</si>
  <si>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</si>
  <si>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</si>
  <si>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</si>
  <si>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</si>
  <si>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</si>
  <si>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</si>
  <si>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</si>
  <si>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</si>
  <si>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</si>
  <si>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</si>
  <si>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</si>
  <si>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</si>
  <si>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</si>
  <si>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</si>
  <si>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</si>
  <si>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</si>
  <si>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</si>
  <si>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</si>
  <si>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</si>
  <si>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</si>
  <si>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</si>
  <si>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</si>
  <si>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</si>
  <si>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</si>
  <si>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</si>
  <si>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</si>
  <si>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</si>
  <si>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</si>
  <si>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</si>
  <si>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</si>
  <si>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</si>
  <si>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</si>
  <si>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</si>
  <si>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</si>
  <si>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</si>
  <si>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</si>
  <si>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</si>
  <si>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</si>
  <si>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</si>
  <si>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</si>
  <si>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</si>
  <si>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</si>
  <si>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</si>
  <si>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</si>
  <si>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</si>
  <si>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</si>
  <si>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</si>
  <si>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</si>
  <si>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</si>
  <si>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</si>
  <si>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</si>
  <si>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</si>
  <si>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</si>
  <si>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</si>
  <si>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</si>
  <si>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</si>
  <si>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</si>
  <si>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</si>
  <si>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</si>
  <si>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</si>
  <si>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</si>
  <si>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</si>
  <si>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</si>
  <si>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</si>
  <si>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</si>
  <si>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</si>
  <si>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</si>
  <si>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</si>
  <si>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</si>
  <si>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</si>
  <si>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</si>
  <si>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</si>
  <si>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</si>
  <si>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</si>
  <si>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</si>
  <si>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</si>
  <si>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</si>
  <si>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</si>
  <si>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</si>
  <si>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</si>
  <si>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</si>
  <si>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</si>
  <si>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</si>
  <si>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</si>
  <si>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</si>
  <si>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</si>
  <si>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</si>
  <si>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</si>
  <si>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</si>
  <si>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</si>
  <si>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</si>
  <si>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</si>
  <si>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</si>
  <si>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</si>
  <si>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</si>
  <si>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</si>
  <si>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</si>
  <si>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</si>
  <si>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</si>
  <si>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</si>
  <si>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</si>
  <si>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</si>
  <si>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</si>
  <si>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</si>
  <si>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</si>
  <si>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</si>
  <si>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</si>
  <si>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</si>
  <si>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</si>
  <si>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</si>
  <si>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</si>
  <si>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</si>
  <si>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</si>
  <si>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</si>
  <si>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</si>
  <si>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</si>
  <si>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</si>
  <si>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</si>
  <si>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</si>
  <si>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</si>
  <si>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</si>
  <si>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</si>
  <si>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</si>
  <si>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</si>
  <si>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</si>
  <si>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</si>
  <si>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</si>
  <si>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</si>
  <si>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</si>
  <si>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</si>
  <si>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</si>
  <si>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</si>
  <si>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</si>
  <si>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</si>
  <si>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</si>
  <si>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</si>
  <si>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</si>
  <si>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</si>
  <si>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</si>
  <si>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</si>
  <si>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</si>
  <si>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</si>
  <si>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</si>
  <si>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</si>
  <si>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</si>
  <si>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</si>
  <si>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</si>
  <si>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</si>
  <si>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</si>
  <si>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</si>
  <si>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</si>
  <si>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</si>
  <si>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</si>
  <si>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</si>
  <si>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</si>
  <si>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</si>
  <si>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</si>
  <si>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</si>
  <si>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</si>
  <si>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</si>
  <si>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</si>
  <si>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</si>
  <si>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</si>
  <si>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</si>
  <si>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</si>
  <si>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</si>
  <si>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</si>
  <si>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</si>
  <si>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</si>
  <si>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</si>
  <si>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</si>
  <si>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</si>
  <si>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</si>
  <si>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</si>
  <si>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</si>
  <si>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</si>
  <si>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</si>
  <si>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</si>
  <si>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</si>
  <si>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</si>
  <si>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</si>
  <si>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</si>
  <si>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</si>
  <si>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</si>
  <si>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</si>
  <si>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</si>
  <si>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</si>
  <si>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</si>
  <si>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</si>
  <si>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</si>
  <si>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</si>
  <si>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</si>
  <si>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</si>
  <si>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</si>
  <si>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</si>
  <si>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</si>
  <si>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</si>
  <si>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</si>
  <si>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</si>
  <si>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</si>
  <si>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</si>
  <si>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</si>
  <si>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</si>
  <si>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</si>
  <si>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</si>
  <si>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</si>
  <si>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</si>
  <si>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</si>
  <si>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</si>
  <si>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</si>
  <si>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</si>
  <si>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</si>
  <si>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</si>
  <si>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</si>
  <si>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</si>
  <si>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</si>
  <si>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</si>
  <si>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</si>
  <si>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</si>
  <si>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</si>
  <si>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</si>
  <si>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</si>
  <si>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</si>
  <si>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</si>
  <si>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</si>
  <si>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</si>
  <si>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</si>
  <si>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</si>
  <si>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</si>
  <si>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</si>
  <si>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</si>
  <si>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</si>
  <si>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</si>
  <si>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</si>
  <si>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</si>
  <si>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</si>
  <si>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</si>
  <si>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</si>
  <si>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</si>
  <si>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</si>
  <si>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</si>
  <si>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</si>
  <si>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</si>
  <si>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</si>
  <si>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</si>
  <si>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</si>
  <si>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</si>
  <si>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</si>
  <si>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</si>
  <si>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</si>
  <si>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</si>
  <si>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</si>
  <si>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</si>
  <si>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</si>
  <si>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</si>
  <si>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</si>
  <si>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</si>
  <si>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</si>
  <si>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</si>
  <si>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</si>
  <si>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</si>
  <si>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</si>
  <si>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</si>
  <si>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</si>
  <si>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</si>
  <si>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</si>
  <si>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</si>
  <si>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</si>
  <si>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</si>
  <si>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</si>
  <si>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</si>
  <si>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</si>
  <si>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</si>
  <si>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</si>
  <si>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</si>
  <si>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</si>
  <si>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</si>
  <si>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</si>
  <si>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</si>
  <si>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</si>
  <si>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</si>
  <si>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</si>
  <si>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</si>
  <si>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</si>
  <si>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</si>
  <si>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</si>
  <si>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</si>
  <si>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</si>
  <si>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</si>
  <si>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</si>
  <si>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</si>
  <si>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</si>
  <si>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</si>
  <si>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</si>
  <si>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</si>
  <si>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</si>
  <si>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</si>
  <si>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</si>
  <si>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</si>
  <si>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</si>
  <si>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</si>
  <si>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</si>
  <si>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</si>
  <si>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</si>
  <si>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</si>
  <si>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</si>
  <si>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</si>
  <si>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</si>
  <si>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</si>
  <si>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</si>
  <si>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</si>
  <si>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</si>
  <si>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</si>
  <si>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</si>
  <si>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</si>
  <si>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</si>
  <si>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</si>
  <si>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</si>
  <si>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</si>
  <si>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</si>
  <si>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</si>
  <si>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</si>
  <si>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</si>
  <si>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</si>
  <si>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</si>
  <si>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</si>
  <si>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</si>
  <si>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</si>
  <si>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</si>
  <si>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</si>
  <si>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</si>
  <si>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</si>
  <si>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</si>
  <si>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</si>
  <si>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</si>
  <si>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</si>
  <si>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</si>
  <si>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</si>
  <si>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</si>
  <si>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</si>
  <si>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</si>
  <si>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</si>
  <si>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</si>
  <si>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</si>
  <si>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</si>
  <si>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</si>
  <si>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</si>
  <si>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</si>
  <si>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</si>
  <si>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</si>
  <si>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</si>
  <si>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</si>
  <si>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</si>
  <si>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</si>
  <si>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</si>
  <si>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</si>
  <si>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</si>
  <si>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</si>
  <si>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</si>
  <si>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</si>
  <si>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</si>
  <si>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</si>
  <si>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</si>
  <si>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</si>
  <si>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</si>
  <si>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</si>
  <si>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</si>
  <si>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</si>
  <si>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</si>
  <si>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</si>
  <si>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</si>
  <si>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</si>
  <si>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</si>
  <si>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</si>
  <si>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</si>
  <si>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</si>
  <si>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</si>
  <si>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</si>
  <si>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</si>
  <si>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</si>
  <si>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</si>
  <si>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</si>
  <si>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</si>
  <si>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</si>
  <si>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</si>
  <si>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</si>
  <si>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</si>
  <si>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</si>
  <si>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</si>
  <si>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</si>
  <si>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</si>
  <si>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</si>
  <si>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</si>
  <si>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</si>
  <si>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</si>
  <si>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</si>
  <si>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</si>
  <si>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</si>
  <si>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</si>
  <si>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</si>
  <si>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</si>
  <si>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</si>
  <si>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</si>
  <si>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</si>
  <si>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</si>
  <si>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</si>
  <si>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</si>
  <si>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</si>
  <si>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</si>
  <si>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</si>
  <si>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</si>
  <si>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</si>
  <si>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</si>
  <si>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</si>
  <si>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</si>
  <si>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</si>
  <si>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</si>
  <si>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</si>
  <si>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</si>
  <si>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</si>
  <si>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</si>
  <si>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</si>
  <si>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</si>
  <si>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</si>
  <si>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</si>
  <si>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</si>
  <si>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</si>
  <si>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</si>
  <si>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</si>
  <si>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</si>
  <si>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</si>
  <si>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</si>
  <si>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</si>
  <si>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</si>
  <si>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</si>
  <si>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</si>
  <si>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</si>
  <si>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</si>
  <si>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</si>
  <si>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</si>
  <si>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</si>
  <si>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</si>
  <si>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</si>
  <si>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</si>
  <si>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</si>
  <si>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</si>
  <si>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</si>
  <si>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</si>
  <si>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</si>
  <si>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</si>
  <si>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</si>
  <si>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</si>
  <si>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</si>
  <si>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</si>
  <si>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</si>
  <si>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</si>
  <si>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</si>
  <si>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</si>
  <si>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</si>
  <si>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</si>
  <si>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</si>
  <si>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</si>
  <si>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</si>
  <si>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</si>
  <si>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</si>
  <si>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</si>
  <si>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</si>
  <si>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</si>
  <si>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</si>
  <si>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</si>
  <si>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</si>
  <si>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</si>
  <si>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</si>
  <si>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</si>
  <si>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</si>
  <si>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</si>
  <si>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</si>
  <si>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</si>
  <si>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</si>
  <si>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</si>
  <si>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</si>
  <si>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</si>
  <si>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</si>
  <si>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</si>
  <si>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</si>
  <si>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</si>
  <si>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</si>
  <si>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</si>
  <si>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</si>
  <si>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</si>
  <si>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</si>
  <si>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</si>
  <si>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</si>
  <si>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</si>
  <si>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</si>
  <si>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</si>
  <si>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</si>
  <si>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</si>
  <si>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</si>
  <si>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</si>
  <si>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</si>
  <si>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</si>
  <si>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</si>
  <si>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</si>
  <si>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</si>
  <si>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</si>
  <si>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</si>
  <si>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</si>
  <si>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</si>
  <si>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</si>
  <si>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</si>
  <si>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</si>
  <si>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</si>
  <si>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</si>
  <si>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</si>
  <si>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</si>
  <si>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</si>
  <si>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</si>
  <si>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</si>
  <si>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</si>
  <si>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</si>
  <si>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</si>
  <si>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</si>
  <si>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</si>
  <si>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</si>
  <si>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</si>
  <si>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</si>
  <si>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</si>
  <si>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</si>
  <si>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</si>
  <si>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</si>
  <si>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</si>
  <si>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</si>
  <si>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</si>
  <si>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</si>
  <si>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</si>
  <si>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</si>
  <si>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</si>
  <si>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</si>
  <si>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</si>
  <si>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</si>
  <si>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</si>
  <si>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</si>
  <si>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</si>
  <si>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</si>
  <si>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</si>
  <si>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</si>
  <si>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</si>
  <si>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</si>
  <si>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</si>
  <si>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</si>
  <si>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</si>
  <si>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</si>
  <si>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</si>
  <si>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</si>
  <si>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</si>
  <si>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</si>
  <si>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</si>
  <si>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</si>
  <si>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</si>
  <si>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</si>
  <si>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</si>
  <si>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</si>
  <si>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</si>
  <si>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</si>
  <si>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</si>
  <si>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</si>
  <si>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</si>
  <si>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</si>
  <si>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</si>
  <si>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</si>
  <si>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</si>
  <si>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</si>
  <si>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</si>
  <si>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</si>
  <si>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</si>
  <si>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</si>
  <si>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</si>
  <si>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</si>
  <si>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</si>
  <si>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</si>
  <si>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</si>
  <si>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</si>
  <si>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</si>
  <si>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</si>
  <si>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</si>
  <si>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</si>
  <si>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</si>
  <si>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</si>
  <si>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</si>
  <si>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</si>
  <si>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</si>
  <si>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</si>
  <si>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</si>
  <si>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</si>
  <si>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</si>
  <si>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</si>
  <si>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</si>
  <si>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</si>
  <si>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</si>
  <si>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</si>
  <si>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</si>
  <si>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</si>
  <si>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</si>
  <si>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</si>
  <si>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</si>
  <si>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</si>
  <si>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</si>
  <si>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</si>
  <si>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</si>
  <si>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</si>
  <si>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</si>
  <si>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</si>
  <si>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</si>
  <si>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</si>
  <si>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</si>
  <si>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</si>
  <si>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</si>
  <si>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</si>
  <si>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</si>
  <si>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</si>
  <si>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</si>
  <si>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</si>
  <si>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</si>
  <si>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</si>
  <si>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</si>
  <si>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</si>
  <si>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</si>
  <si>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</si>
  <si>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</si>
  <si>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</si>
  <si>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</si>
  <si>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</si>
  <si>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</si>
  <si>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</si>
  <si>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</si>
  <si>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</si>
  <si>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</si>
  <si>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</si>
  <si>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</si>
  <si>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</si>
  <si>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</si>
  <si>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</si>
  <si>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</si>
  <si>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</si>
  <si>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</si>
  <si>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</si>
  <si>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</si>
  <si>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</si>
  <si>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</si>
  <si>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</si>
  <si>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</si>
  <si>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</si>
  <si>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</si>
  <si>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</si>
  <si>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</si>
  <si>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</si>
  <si>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</si>
  <si>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</si>
  <si>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</si>
  <si>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</si>
  <si>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</si>
  <si>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</si>
  <si>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</si>
  <si>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</si>
  <si>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</si>
  <si>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</si>
  <si>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</si>
  <si>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</si>
  <si>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</si>
  <si>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</si>
  <si>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</si>
  <si>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</si>
  <si>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</si>
  <si>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</si>
  <si>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</si>
  <si>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</si>
  <si>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</si>
  <si>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</si>
  <si>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</si>
  <si>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</si>
  <si>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</si>
  <si>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</si>
  <si>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</si>
  <si>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</si>
  <si>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</si>
  <si>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</si>
  <si>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</si>
  <si>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</si>
  <si>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</si>
  <si>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</si>
  <si>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</si>
  <si>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</si>
  <si>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</si>
  <si>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</si>
  <si>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</si>
  <si>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</si>
  <si>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</si>
  <si>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</si>
  <si>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</si>
  <si>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</si>
  <si>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</si>
  <si>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</si>
  <si>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</si>
  <si>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</si>
  <si>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</si>
  <si>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</si>
  <si>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</si>
  <si>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</si>
  <si>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</si>
  <si>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</si>
  <si>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</si>
  <si>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</si>
  <si>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</si>
  <si>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</si>
  <si>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</si>
  <si>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</si>
  <si>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</si>
  <si>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</si>
  <si>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</si>
  <si>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</si>
  <si>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</si>
  <si>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</si>
  <si>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</si>
  <si>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</si>
  <si>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</si>
  <si>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</si>
  <si>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</si>
  <si>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</si>
  <si>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</si>
  <si>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</si>
  <si>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</si>
  <si>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</si>
  <si>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</si>
  <si>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</si>
  <si>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</si>
  <si>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</si>
  <si>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</si>
  <si>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</si>
  <si>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</si>
  <si>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</si>
  <si>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</si>
  <si>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</si>
  <si>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</si>
  <si>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</si>
  <si>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</si>
  <si>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</si>
  <si>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</si>
  <si>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</si>
  <si>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</si>
  <si>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</si>
  <si>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</si>
  <si>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</si>
  <si>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</si>
  <si>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</si>
  <si>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</si>
  <si>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</si>
  <si>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</si>
  <si>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</si>
  <si>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</si>
  <si>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</si>
  <si>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</si>
  <si>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</si>
  <si>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</si>
  <si>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</si>
  <si>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</si>
  <si>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</si>
  <si>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</si>
  <si>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</si>
  <si>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</si>
  <si>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</si>
  <si>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</si>
  <si>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</si>
  <si>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</si>
  <si>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</si>
  <si>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</si>
  <si>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</si>
  <si>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</si>
  <si>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</si>
  <si>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</si>
  <si>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</si>
  <si>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</si>
  <si>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</si>
  <si>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</si>
  <si>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</si>
  <si>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</si>
  <si>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</si>
  <si>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</si>
  <si>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</si>
  <si>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</si>
  <si>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</si>
  <si>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</si>
  <si>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</si>
  <si>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</si>
  <si>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</si>
  <si>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</si>
  <si>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</si>
  <si>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</si>
  <si>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</si>
  <si>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</si>
  <si>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</si>
  <si>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</si>
  <si>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</si>
  <si>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</si>
  <si>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</si>
  <si>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</si>
  <si>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</si>
  <si>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</si>
  <si>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</si>
  <si>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</si>
  <si>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</si>
  <si>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</si>
  <si>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</si>
  <si>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</si>
  <si>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</si>
  <si>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</si>
  <si>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</si>
  <si>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</si>
  <si>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</si>
  <si>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</si>
  <si>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</si>
  <si>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</si>
  <si>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</si>
  <si>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</si>
  <si>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</si>
  <si>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</si>
  <si>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</si>
  <si>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</si>
  <si>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</si>
  <si>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</si>
  <si>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</si>
  <si>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</si>
  <si>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</si>
  <si>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</si>
  <si>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</si>
  <si>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</si>
  <si>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</si>
  <si>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</si>
  <si>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</si>
  <si>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</si>
  <si>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</si>
  <si>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</si>
  <si>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</si>
  <si>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</si>
  <si>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</si>
  <si>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</si>
  <si>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</si>
  <si>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</si>
  <si>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</si>
  <si>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</si>
  <si>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</si>
  <si>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</si>
  <si>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</si>
  <si>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</si>
  <si>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</si>
  <si>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</si>
  <si>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</si>
  <si>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</si>
  <si>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</si>
  <si>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</si>
  <si>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</si>
  <si>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</si>
  <si>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</si>
  <si>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</si>
  <si>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</si>
  <si>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</si>
  <si>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</si>
  <si>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</si>
  <si>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</si>
  <si>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</si>
  <si>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</si>
  <si>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</si>
  <si>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</si>
  <si>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</si>
  <si>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</si>
  <si>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</si>
  <si>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</si>
  <si>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</si>
  <si>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</si>
  <si>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</si>
  <si>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</si>
  <si>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</si>
  <si>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</si>
  <si>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</si>
  <si>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</si>
  <si>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</si>
  <si>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</si>
  <si>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</si>
  <si>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</si>
  <si>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</si>
  <si>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</si>
  <si>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</si>
  <si>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</si>
  <si>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</si>
  <si>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</si>
  <si>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</si>
  <si>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</si>
  <si>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</si>
  <si>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</si>
  <si>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</si>
  <si>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</si>
  <si>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</si>
  <si>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</si>
  <si>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</si>
  <si>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</si>
  <si>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</si>
  <si>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</si>
  <si>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</si>
  <si>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</si>
  <si>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</si>
  <si>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</si>
  <si>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</si>
  <si>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</si>
  <si>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</si>
  <si>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</si>
  <si>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</si>
  <si>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</si>
  <si>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</si>
  <si>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</si>
  <si>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</si>
  <si>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</si>
  <si>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</si>
  <si>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</si>
  <si>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</si>
  <si>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</si>
  <si>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</si>
  <si>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</si>
  <si>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</si>
  <si>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</si>
  <si>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</si>
  <si>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</si>
  <si>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</si>
  <si>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</si>
  <si>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</si>
  <si>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</si>
  <si>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</si>
  <si>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</si>
  <si>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</si>
  <si>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</si>
  <si>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</si>
  <si>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</si>
  <si>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</si>
  <si>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</si>
  <si>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</si>
  <si>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</si>
  <si>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</si>
  <si>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</si>
  <si>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</si>
  <si>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</si>
  <si>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</si>
  <si>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</si>
  <si>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</si>
  <si>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</si>
  <si>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</si>
  <si>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</si>
  <si>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</si>
  <si>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</si>
  <si>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</si>
  <si>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</si>
  <si>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</si>
  <si>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</si>
  <si>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</si>
  <si>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</si>
  <si>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</si>
  <si>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</si>
  <si>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</si>
  <si>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</si>
  <si>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</si>
  <si>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</si>
  <si>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</si>
  <si>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</si>
  <si>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</si>
  <si>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</si>
  <si>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</si>
  <si>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</si>
  <si>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</si>
  <si>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</si>
  <si>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</si>
  <si>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</si>
  <si>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</si>
  <si>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</si>
  <si>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</si>
  <si>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</si>
  <si>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</si>
  <si>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</si>
  <si>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</si>
  <si>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</si>
  <si>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</si>
  <si>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</si>
  <si>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</si>
  <si>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</si>
  <si>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</si>
  <si>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</si>
  <si>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</si>
  <si>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</si>
  <si>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</si>
  <si>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</si>
  <si>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</si>
  <si>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</si>
  <si>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</si>
  <si>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</si>
  <si>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</si>
  <si>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</si>
  <si>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</si>
  <si>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</si>
  <si>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</si>
  <si>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</si>
  <si>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</si>
  <si>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</si>
  <si>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</si>
  <si>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</si>
  <si>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</si>
  <si>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</si>
  <si>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</si>
  <si>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</si>
  <si>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</si>
  <si>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</si>
  <si>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</si>
  <si>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</si>
  <si>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</si>
  <si>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</si>
  <si>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</si>
  <si>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</si>
  <si>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</si>
  <si>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</si>
  <si>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</si>
  <si>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</si>
  <si>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</si>
  <si>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</si>
  <si>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</si>
  <si>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</si>
  <si>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</si>
  <si>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</si>
  <si>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</si>
  <si>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</si>
  <si>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</si>
  <si>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</si>
  <si>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</si>
  <si>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</si>
  <si>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</si>
  <si>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</si>
  <si>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</si>
  <si>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</si>
  <si>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</si>
  <si>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</si>
  <si>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</si>
  <si>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</si>
  <si>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</si>
  <si>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</si>
  <si>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</si>
  <si>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</si>
  <si>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</si>
  <si>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</si>
  <si>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</si>
  <si>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</si>
  <si>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</si>
  <si>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</si>
  <si>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</si>
  <si>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</si>
  <si>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</si>
  <si>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</si>
  <si>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</si>
  <si>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</si>
  <si>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</si>
  <si>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</si>
  <si>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</si>
  <si>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</si>
  <si>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</si>
  <si>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</si>
  <si>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</si>
  <si>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</si>
  <si>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</si>
  <si>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</si>
  <si>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</si>
  <si>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</si>
  <si>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</si>
  <si>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</si>
  <si>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</si>
  <si>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</si>
  <si>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</si>
  <si>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</si>
  <si>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</si>
  <si>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</si>
  <si>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</si>
  <si>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</si>
  <si>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</si>
  <si>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</si>
  <si>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</si>
  <si>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</si>
  <si>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</si>
  <si>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</si>
  <si>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</si>
  <si>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</si>
  <si>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</si>
  <si>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</si>
  <si>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</si>
  <si>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</si>
  <si>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</si>
  <si>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</si>
  <si>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</si>
  <si>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</si>
  <si>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</si>
  <si>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</si>
  <si>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</si>
  <si>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</si>
  <si>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</si>
  <si>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</si>
  <si>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</si>
  <si>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</si>
  <si>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</si>
  <si>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</si>
  <si>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</si>
  <si>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</si>
  <si>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</si>
  <si>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</si>
  <si>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</si>
  <si>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</si>
  <si>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</si>
  <si>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</si>
  <si>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</si>
  <si>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</si>
  <si>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</si>
  <si>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</si>
  <si>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</si>
  <si>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</si>
  <si>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</si>
  <si>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</si>
  <si>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</si>
  <si>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</si>
  <si>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</si>
  <si>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</si>
  <si>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</si>
  <si>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</si>
  <si>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</si>
  <si>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</si>
  <si>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</si>
  <si>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</si>
  <si>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</si>
  <si>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</si>
  <si>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</si>
  <si>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</si>
  <si>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</si>
  <si>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</si>
  <si>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</si>
  <si>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</si>
  <si>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</si>
  <si>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</si>
  <si>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</si>
  <si>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</si>
  <si>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</si>
  <si>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</si>
  <si>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</si>
  <si>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</si>
  <si>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</si>
  <si>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</si>
  <si>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</si>
  <si>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</si>
  <si>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</si>
  <si>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</si>
  <si>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</si>
  <si>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</si>
  <si>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</si>
  <si>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</si>
  <si>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</si>
  <si>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</si>
  <si>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</si>
  <si>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</si>
  <si>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</si>
  <si>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</si>
  <si>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</si>
  <si>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</si>
  <si>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</si>
  <si>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</si>
  <si>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</si>
  <si>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</si>
  <si>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</si>
  <si>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</si>
  <si>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</si>
  <si>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</si>
  <si>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</si>
  <si>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</si>
  <si>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</si>
  <si>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</si>
  <si>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</si>
  <si>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</si>
  <si>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</si>
  <si>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</si>
  <si>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</si>
  <si>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</si>
  <si>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</si>
  <si>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</si>
  <si>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</si>
  <si>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</si>
  <si>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</si>
  <si>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</si>
  <si>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</si>
  <si>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</si>
  <si>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</si>
  <si>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</si>
  <si>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</si>
  <si>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</si>
  <si>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</si>
  <si>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</si>
  <si>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</si>
  <si>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</si>
  <si>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</si>
  <si>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</si>
  <si>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</si>
  <si>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</si>
  <si>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</si>
  <si>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</si>
  <si>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</si>
  <si>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</si>
  <si>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</si>
  <si>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</si>
  <si>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</si>
  <si>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</si>
  <si>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</si>
  <si>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</si>
  <si>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</si>
  <si>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</si>
  <si>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</si>
  <si>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</si>
  <si>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</si>
  <si>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</si>
  <si>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</si>
  <si>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</si>
  <si>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</si>
  <si>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</si>
  <si>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</si>
  <si>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</si>
  <si>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</si>
  <si>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</si>
  <si>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</si>
  <si>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</si>
  <si>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</si>
  <si>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</si>
  <si>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</si>
  <si>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</si>
  <si>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</si>
  <si>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</si>
  <si>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</si>
  <si>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</si>
  <si>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</si>
  <si>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</si>
  <si>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</si>
  <si>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</si>
  <si>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</si>
  <si>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</si>
  <si>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</si>
  <si>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</si>
  <si>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</si>
  <si>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</si>
  <si>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</si>
  <si>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</si>
  <si>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</si>
  <si>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</si>
  <si>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</si>
  <si>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</si>
  <si>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</si>
  <si>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</si>
  <si>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</si>
  <si>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</si>
  <si>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</si>
  <si>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</si>
  <si>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</si>
  <si>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</si>
  <si>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</si>
  <si>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</si>
  <si>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</si>
  <si>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</si>
  <si>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</si>
  <si>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</si>
  <si>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</si>
  <si>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</si>
  <si>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</si>
  <si>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</si>
  <si>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</si>
  <si>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</si>
  <si>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</si>
  <si>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</si>
  <si>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</si>
  <si>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</si>
  <si>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</si>
  <si>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</si>
  <si>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</si>
  <si>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</si>
  <si>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</si>
  <si>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</si>
  <si>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</si>
  <si>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</si>
  <si>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</si>
  <si>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</si>
  <si>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</si>
  <si>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</si>
  <si>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</si>
  <si>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</si>
  <si>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</si>
  <si>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</si>
  <si>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</si>
  <si>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</si>
  <si>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</si>
  <si>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</si>
  <si>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</si>
  <si>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</si>
  <si>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</si>
  <si>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</si>
  <si>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</si>
  <si>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</si>
  <si>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</si>
  <si>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</si>
  <si>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</si>
  <si>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</si>
  <si>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</si>
  <si>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</si>
  <si>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</si>
  <si>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</si>
  <si>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</si>
  <si>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</si>
  <si>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</si>
  <si>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</si>
  <si>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</si>
  <si>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</si>
  <si>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</si>
  <si>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</si>
  <si>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</si>
  <si>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</si>
  <si>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</si>
  <si>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</si>
  <si>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</si>
  <si>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</si>
  <si>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</si>
  <si>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</si>
  <si>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</si>
  <si>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</si>
  <si>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</si>
  <si>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</si>
  <si>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</si>
  <si>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</si>
  <si>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</si>
  <si>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</si>
  <si>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</si>
  <si>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</si>
  <si>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</si>
  <si>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</si>
  <si>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</si>
  <si>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</si>
  <si>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</si>
  <si>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</si>
  <si>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</si>
  <si>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</si>
  <si>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</si>
  <si>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</si>
  <si>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</si>
  <si>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</si>
  <si>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</si>
  <si>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</si>
  <si>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</si>
  <si>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</si>
  <si>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</si>
  <si>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</si>
  <si>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</si>
  <si>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</si>
  <si>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</si>
  <si>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</si>
  <si>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</si>
  <si>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</si>
  <si>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</si>
  <si>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</si>
  <si>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</si>
  <si>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</si>
  <si>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</si>
  <si>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</si>
  <si>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</si>
  <si>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</si>
  <si>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</si>
  <si>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</si>
  <si>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</si>
  <si>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</si>
  <si>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</si>
  <si>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</si>
  <si>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</si>
  <si>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</si>
  <si>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</si>
  <si>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</si>
  <si>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</si>
  <si>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</si>
  <si>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</si>
  <si>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</si>
  <si>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</si>
  <si>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</si>
  <si>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</si>
  <si>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</si>
  <si>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</si>
  <si>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</si>
  <si>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</si>
  <si>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</si>
  <si>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</si>
  <si>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</si>
  <si>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</si>
  <si>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</si>
  <si>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</si>
  <si>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</si>
  <si>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</si>
  <si>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</si>
  <si>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</si>
  <si>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</si>
  <si>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</si>
  <si>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</si>
  <si>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</si>
  <si>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</si>
  <si>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</si>
  <si>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</si>
  <si>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</si>
  <si>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</si>
  <si>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</si>
  <si>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</si>
  <si>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</si>
  <si>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</si>
  <si>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</si>
  <si>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</si>
  <si>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</si>
  <si>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</si>
  <si>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</si>
  <si>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</si>
  <si>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</si>
  <si>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</si>
  <si>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</si>
  <si>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</si>
  <si>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</si>
  <si>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</si>
  <si>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</si>
  <si>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</si>
  <si>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</si>
  <si>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</si>
  <si>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</si>
  <si>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</si>
  <si>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</si>
  <si>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</si>
  <si>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</si>
  <si>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</si>
  <si>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</si>
  <si>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</si>
  <si>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</si>
  <si>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</si>
  <si>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</si>
  <si>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</si>
  <si>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</si>
  <si>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</si>
  <si>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</si>
  <si>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</si>
  <si>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</si>
  <si>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</si>
  <si>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</si>
  <si>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</si>
  <si>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</si>
  <si>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</si>
  <si>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</si>
  <si>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</si>
  <si>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</si>
  <si>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</si>
  <si>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</si>
  <si>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</si>
  <si>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</si>
  <si>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</si>
  <si>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</si>
  <si>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</si>
  <si>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</si>
  <si>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</si>
  <si>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</si>
  <si>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</si>
  <si>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</si>
  <si>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</si>
  <si>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</si>
  <si>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</si>
  <si>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</si>
  <si>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</si>
  <si>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</si>
  <si>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</si>
  <si>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</si>
  <si>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</si>
  <si>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</si>
  <si>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</si>
  <si>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</si>
  <si>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</si>
  <si>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</si>
  <si>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</si>
  <si>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</si>
  <si>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</si>
  <si>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</si>
  <si>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</si>
  <si>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</si>
  <si>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</si>
  <si>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</si>
  <si>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</si>
  <si>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</si>
  <si>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</si>
  <si>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</si>
  <si>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</si>
  <si>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</si>
  <si>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</si>
  <si>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</si>
  <si>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</si>
  <si>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</si>
  <si>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</si>
  <si>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</si>
  <si>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</si>
  <si>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</si>
  <si>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</si>
  <si>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</si>
  <si>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</si>
  <si>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</si>
  <si>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</si>
  <si>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</si>
  <si>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</si>
  <si>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</si>
  <si>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</si>
  <si>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</si>
  <si>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</si>
  <si>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</si>
  <si>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</si>
  <si>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</si>
  <si>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</si>
  <si>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</si>
  <si>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</si>
  <si>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</si>
  <si>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</si>
  <si>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</si>
  <si>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</si>
  <si>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</si>
  <si>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</si>
  <si>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</si>
  <si>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</si>
  <si>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</si>
  <si>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</si>
  <si>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</si>
  <si>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</si>
  <si>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</si>
  <si>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</si>
  <si>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</si>
  <si>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</si>
  <si>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</si>
  <si>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</si>
  <si>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</si>
  <si>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</si>
  <si>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</si>
  <si>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</si>
  <si>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</si>
  <si>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</si>
  <si>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</si>
  <si>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</si>
  <si>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</si>
  <si>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</si>
  <si>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</si>
  <si>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</si>
  <si>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</si>
  <si>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</si>
  <si>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</si>
  <si>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</si>
  <si>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</si>
  <si>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</si>
  <si>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</si>
  <si>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</si>
  <si>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</si>
  <si>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</si>
  <si>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</si>
  <si>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</si>
  <si>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</si>
  <si>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</si>
  <si>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</si>
  <si>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</si>
  <si>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</si>
  <si>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</si>
  <si>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</si>
  <si>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</si>
  <si>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</si>
  <si>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</si>
  <si>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</si>
  <si>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</si>
  <si>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</si>
  <si>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</si>
  <si>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</si>
  <si>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</si>
  <si>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</si>
  <si>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</si>
  <si>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</si>
  <si>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</si>
  <si>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</si>
  <si>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</si>
  <si>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</si>
  <si>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</si>
  <si>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</si>
  <si>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</si>
  <si>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</si>
  <si>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</si>
  <si>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</si>
  <si>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</si>
  <si>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</si>
  <si>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</si>
  <si>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</si>
  <si>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</si>
  <si>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</si>
  <si>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</si>
  <si>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</si>
  <si>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</si>
  <si>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</si>
  <si>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</si>
  <si>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</si>
  <si>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</si>
  <si>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</si>
  <si>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</si>
  <si>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</si>
  <si>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</si>
  <si>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</si>
  <si>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</si>
  <si>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</si>
  <si>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</si>
  <si>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</si>
  <si>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</si>
  <si>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</si>
  <si>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</si>
  <si>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</si>
  <si>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</si>
  <si>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</si>
  <si>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</si>
  <si>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</si>
  <si>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</si>
  <si>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</si>
  <si>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</si>
  <si>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</si>
  <si>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</si>
  <si>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</si>
  <si>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</si>
  <si>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</si>
  <si>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</si>
  <si>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</si>
  <si>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</si>
  <si>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</si>
  <si>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</si>
  <si>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</si>
  <si>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</si>
  <si>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</si>
  <si>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</si>
  <si>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</si>
  <si>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</si>
  <si>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</si>
  <si>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</si>
  <si>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</si>
  <si>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</si>
  <si>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</si>
  <si>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</si>
  <si>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</si>
  <si>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</si>
  <si>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</si>
  <si>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</si>
  <si>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</si>
  <si>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</si>
  <si>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</si>
  <si>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</si>
  <si>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</si>
  <si>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</si>
  <si>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</si>
  <si>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</si>
  <si>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</si>
  <si>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</si>
  <si>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</si>
  <si>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</si>
  <si>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</si>
  <si>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</si>
  <si>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</si>
  <si>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</si>
  <si>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</si>
  <si>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</si>
  <si>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</si>
  <si>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</si>
  <si>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</si>
  <si>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</si>
  <si>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</si>
  <si>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</si>
  <si>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</si>
  <si>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</si>
  <si>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</si>
  <si>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</si>
  <si>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</si>
  <si>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</si>
  <si>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</si>
  <si>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</si>
  <si>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</si>
  <si>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</si>
  <si>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</si>
  <si>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</si>
  <si>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</si>
  <si>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</si>
  <si>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</si>
  <si>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</si>
  <si>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</si>
  <si>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</si>
  <si>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</si>
  <si>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</si>
  <si>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</si>
  <si>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</si>
  <si>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</si>
  <si>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</si>
  <si>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</si>
  <si>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</si>
  <si>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</si>
  <si>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</si>
  <si>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</si>
  <si>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</si>
  <si>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</si>
  <si>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</si>
  <si>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</si>
  <si>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</si>
  <si>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</si>
  <si>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</si>
  <si>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</si>
  <si>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</si>
  <si>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</si>
  <si>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</si>
  <si>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</si>
  <si>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</si>
  <si>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</si>
  <si>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</si>
  <si>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</si>
  <si>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</si>
  <si>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</si>
  <si>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</si>
  <si>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</si>
  <si>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</si>
  <si>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</si>
  <si>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</si>
  <si>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</si>
  <si>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</si>
  <si>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</si>
  <si>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</si>
  <si>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</si>
  <si>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</si>
  <si>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</si>
  <si>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</si>
  <si>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</si>
  <si>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</si>
  <si>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</si>
  <si>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</si>
  <si>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</si>
  <si>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</si>
  <si>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</si>
  <si>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</si>
  <si>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</si>
  <si>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</si>
  <si>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</si>
  <si>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</si>
  <si>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</si>
  <si>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</si>
  <si>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</si>
  <si>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</si>
  <si>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</si>
  <si>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</si>
  <si>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</si>
  <si>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</si>
  <si>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</si>
  <si>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</si>
  <si>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</si>
  <si>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</si>
  <si>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</si>
  <si>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</si>
  <si>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</si>
  <si>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</si>
  <si>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</si>
  <si>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</si>
  <si>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</si>
  <si>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</si>
  <si>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</si>
  <si>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</si>
  <si>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</si>
  <si>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</si>
  <si>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</si>
  <si>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</si>
  <si>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</si>
  <si>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</si>
  <si>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</si>
  <si>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</si>
  <si>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</si>
  <si>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</si>
  <si>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</si>
  <si>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</si>
  <si>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</si>
  <si>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</si>
  <si>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</si>
  <si>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</si>
  <si>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</si>
  <si>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</si>
  <si>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</si>
  <si>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</si>
  <si>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</si>
  <si>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</si>
  <si>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</si>
  <si>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</si>
  <si>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</si>
  <si>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</si>
  <si>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</si>
  <si>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</si>
  <si>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</si>
  <si>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</si>
  <si>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</si>
  <si>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</si>
  <si>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</si>
  <si>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</si>
  <si>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</si>
  <si>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</si>
  <si>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</si>
  <si>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</si>
  <si>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</si>
  <si>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</si>
  <si>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</si>
  <si>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</si>
  <si>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</si>
  <si>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</si>
  <si>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</si>
  <si>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</si>
  <si>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</si>
  <si>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</si>
  <si>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</si>
  <si>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</si>
  <si>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</si>
  <si>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</si>
  <si>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</si>
  <si>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</si>
  <si>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</si>
  <si>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</si>
  <si>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</si>
  <si>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</si>
  <si>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</si>
  <si>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</si>
  <si>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</si>
  <si>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</si>
  <si>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</si>
  <si>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</si>
  <si>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</si>
  <si>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</si>
  <si>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</si>
  <si>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</si>
  <si>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</si>
  <si>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</si>
  <si>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</si>
  <si>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</si>
  <si>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</si>
  <si>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</si>
  <si>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</si>
  <si>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</si>
  <si>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</si>
  <si>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</si>
  <si>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</si>
  <si>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</si>
  <si>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</si>
  <si>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</si>
  <si>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</si>
  <si>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</si>
  <si>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</si>
  <si>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</si>
  <si>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</si>
  <si>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</si>
  <si>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</si>
  <si>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</si>
  <si>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</si>
  <si>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</si>
  <si>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</si>
  <si>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</si>
  <si>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</si>
  <si>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</si>
  <si>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</si>
  <si>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</si>
  <si>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</si>
  <si>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</si>
  <si>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</si>
  <si>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</si>
  <si>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</si>
  <si>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</si>
  <si>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</si>
  <si>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</si>
  <si>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</si>
  <si>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</si>
  <si>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</si>
  <si>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</si>
  <si>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</si>
  <si>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</si>
  <si>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</si>
  <si>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</si>
  <si>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</si>
  <si>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</si>
  <si>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</si>
  <si>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</si>
  <si>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</si>
  <si>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</si>
  <si>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</si>
  <si>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</si>
  <si>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</si>
  <si>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</si>
  <si>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</si>
  <si>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</si>
  <si>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</si>
  <si>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</si>
  <si>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</si>
  <si>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</si>
  <si>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</si>
  <si>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</si>
  <si>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</si>
  <si>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</si>
  <si>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</si>
  <si>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</si>
  <si>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</si>
  <si>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</si>
  <si>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</si>
  <si>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</si>
  <si>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</si>
  <si>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</si>
  <si>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</si>
  <si>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</si>
  <si>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</si>
  <si>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</si>
  <si>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</si>
  <si>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</si>
  <si>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</si>
  <si>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</si>
  <si>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</si>
  <si>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</si>
  <si>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</si>
  <si>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</si>
  <si>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</si>
  <si>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</si>
  <si>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</si>
  <si>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</si>
  <si>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</si>
  <si>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</si>
  <si>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</si>
  <si>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</si>
  <si>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</si>
  <si>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</si>
  <si>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</si>
  <si>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</si>
  <si>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</si>
  <si>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</si>
  <si>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</si>
  <si>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</si>
  <si>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</si>
  <si>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</si>
  <si>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</si>
  <si>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</si>
  <si>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</si>
  <si>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</si>
  <si>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</si>
  <si>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</si>
  <si>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</si>
  <si>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</si>
  <si>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</si>
  <si>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</si>
  <si>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</si>
  <si>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</si>
  <si>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</si>
  <si>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</si>
  <si>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</si>
  <si>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</si>
  <si>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</si>
  <si>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</si>
  <si>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</si>
  <si>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</si>
  <si>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</si>
  <si>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</si>
  <si>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</si>
  <si>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</si>
  <si>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</si>
  <si>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</si>
  <si>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</si>
  <si>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</si>
  <si>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</si>
  <si>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</si>
  <si>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</si>
  <si>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</si>
  <si>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</si>
  <si>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</si>
  <si>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</si>
  <si>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</si>
  <si>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</si>
  <si>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</si>
  <si>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</si>
  <si>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</si>
  <si>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</si>
  <si>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</si>
  <si>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</si>
  <si>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</si>
  <si>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</si>
  <si>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</si>
  <si>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</si>
  <si>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</si>
  <si>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</si>
  <si>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</si>
  <si>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</si>
  <si>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</si>
  <si>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</si>
  <si>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</si>
  <si>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</si>
  <si>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</si>
  <si>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</si>
  <si>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</si>
  <si>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</si>
  <si>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</si>
  <si>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</si>
  <si>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</si>
  <si>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</si>
  <si>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</si>
  <si>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</si>
  <si>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</si>
  <si>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</si>
  <si>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</si>
  <si>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</si>
  <si>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</si>
  <si>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</si>
  <si>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</si>
  <si>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</si>
  <si>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</si>
  <si>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</si>
  <si>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</si>
  <si>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</si>
  <si>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</si>
  <si>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</si>
  <si>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</si>
  <si>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</si>
  <si>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</si>
  <si>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</si>
  <si>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</si>
  <si>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</si>
  <si>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</si>
  <si>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</si>
  <si>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</si>
  <si>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</si>
  <si>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</si>
  <si>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</si>
  <si>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</si>
  <si>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</si>
  <si>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</si>
  <si>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</si>
  <si>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</si>
  <si>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</si>
  <si>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</si>
  <si>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</si>
  <si>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</si>
  <si>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</si>
  <si>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</si>
  <si>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</si>
  <si>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</si>
  <si>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</si>
  <si>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</si>
  <si>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</si>
  <si>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</si>
  <si>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</si>
  <si>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</si>
  <si>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</si>
  <si>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</si>
  <si>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</si>
  <si>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</si>
  <si>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</si>
  <si>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</si>
  <si>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</si>
  <si>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</si>
  <si>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</si>
  <si>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</si>
  <si>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</si>
  <si>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</si>
  <si>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</si>
  <si>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</si>
  <si>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</si>
  <si>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</si>
  <si>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</si>
  <si>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</si>
  <si>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</si>
  <si>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</si>
  <si>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</si>
  <si>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</si>
  <si>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</si>
  <si>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</si>
  <si>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</si>
  <si>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</si>
  <si>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</si>
  <si>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</si>
  <si>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</si>
  <si>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</si>
  <si>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</si>
  <si>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</si>
  <si>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</si>
  <si>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</si>
  <si>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</si>
  <si>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</si>
  <si>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</si>
  <si>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</si>
  <si>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</si>
  <si>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</si>
  <si>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</si>
  <si>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</si>
  <si>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</si>
  <si>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</si>
  <si>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</si>
  <si>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</si>
  <si>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</si>
  <si>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</si>
  <si>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</si>
  <si>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</si>
  <si>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</si>
  <si>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</si>
  <si>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</si>
  <si>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</si>
  <si>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</si>
  <si>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</si>
  <si>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</si>
  <si>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</si>
  <si>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</si>
  <si>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</si>
  <si>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</si>
  <si>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</si>
  <si>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</si>
  <si>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</si>
  <si>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</si>
  <si>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</si>
  <si>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</si>
  <si>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</si>
  <si>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</si>
  <si>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</si>
  <si>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</si>
  <si>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</si>
  <si>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</si>
  <si>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</si>
  <si>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</si>
  <si>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</si>
  <si>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</si>
  <si>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</si>
  <si>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</si>
  <si>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</si>
  <si>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</si>
  <si>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</si>
  <si>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</si>
  <si>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</si>
  <si>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</si>
  <si>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</si>
  <si>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</si>
  <si>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</si>
  <si>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</si>
  <si>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</si>
  <si>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</si>
  <si>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</si>
  <si>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</si>
  <si>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</si>
  <si>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</si>
  <si>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</si>
  <si>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</si>
  <si>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</si>
  <si>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</si>
  <si>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</si>
  <si>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</si>
  <si>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</si>
  <si>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</si>
  <si>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</si>
  <si>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</si>
  <si>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</si>
  <si>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</si>
  <si>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</si>
  <si>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</si>
  <si>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</si>
  <si>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</si>
  <si>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</si>
  <si>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</si>
  <si>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</si>
  <si>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</si>
  <si>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</si>
  <si>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</si>
  <si>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</si>
  <si>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</si>
  <si>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</si>
  <si>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</si>
  <si>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</si>
  <si>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</si>
  <si>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</si>
  <si>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</si>
  <si>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</si>
  <si>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</si>
  <si>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</si>
  <si>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</si>
  <si>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</si>
  <si>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</si>
  <si>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</si>
  <si>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</si>
  <si>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</si>
  <si>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</si>
  <si>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</si>
  <si>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</si>
  <si>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</si>
  <si>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</si>
  <si>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</si>
  <si>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</si>
  <si>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</si>
  <si>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</si>
  <si>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</si>
  <si>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</si>
  <si>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</si>
  <si>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</si>
  <si>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</si>
  <si>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</si>
  <si>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</si>
  <si>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</si>
  <si>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</si>
  <si>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</si>
  <si>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</si>
  <si>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</si>
  <si>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</si>
  <si>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</si>
  <si>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</si>
  <si>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</si>
  <si>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</si>
  <si>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</si>
  <si>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</si>
  <si>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</si>
  <si>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</si>
  <si>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</si>
  <si>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</si>
  <si>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</si>
  <si>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</si>
  <si>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</si>
  <si>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</si>
  <si>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</si>
  <si>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</si>
  <si>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</si>
  <si>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</si>
  <si>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</si>
  <si>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</si>
  <si>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</si>
  <si>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</si>
  <si>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</si>
  <si>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</si>
  <si>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</si>
  <si>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</si>
  <si>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</si>
  <si>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</si>
  <si>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</si>
  <si>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</si>
  <si>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</si>
  <si>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</si>
  <si>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</si>
  <si>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</si>
  <si>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</si>
  <si>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</si>
  <si>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</si>
  <si>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</si>
  <si>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</si>
  <si>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</si>
  <si>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</si>
  <si>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</si>
  <si>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</si>
  <si>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</si>
  <si>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</si>
  <si>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</si>
  <si>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</si>
  <si>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</si>
  <si>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</si>
  <si>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</si>
  <si>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</si>
  <si>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</si>
  <si>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</si>
  <si>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</si>
  <si>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</si>
  <si>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</si>
  <si>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</si>
  <si>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</si>
  <si>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</si>
  <si>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</si>
  <si>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</si>
  <si>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</si>
  <si>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</si>
  <si>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</si>
  <si>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</si>
  <si>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</si>
  <si>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</si>
  <si>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</si>
  <si>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</si>
  <si>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</si>
  <si>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</si>
  <si>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</si>
  <si>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</si>
  <si>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</si>
  <si>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</si>
  <si>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</si>
  <si>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</si>
  <si>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</si>
  <si>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</si>
  <si>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</si>
  <si>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</si>
  <si>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</si>
  <si>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</si>
  <si>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</si>
  <si>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</si>
  <si>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</si>
  <si>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</si>
  <si>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</si>
  <si>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</si>
  <si>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</si>
  <si>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</si>
  <si>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</si>
  <si>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</si>
  <si>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</si>
  <si>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</si>
  <si>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</si>
  <si>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</si>
  <si>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</si>
  <si>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</si>
  <si>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</si>
  <si>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</si>
  <si>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</si>
  <si>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</si>
  <si>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</si>
  <si>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</si>
  <si>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</si>
  <si>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</si>
  <si>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</si>
  <si>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</si>
  <si>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</si>
  <si>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</si>
  <si>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</si>
  <si>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</si>
  <si>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</si>
  <si>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</si>
  <si>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</si>
  <si>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</si>
  <si>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</si>
  <si>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</si>
  <si>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</si>
  <si>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</si>
  <si>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</si>
  <si>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</si>
  <si>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</si>
  <si>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</si>
  <si>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</si>
  <si>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</si>
  <si>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</si>
  <si>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</si>
  <si>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</si>
  <si>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</si>
  <si>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</si>
  <si>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</si>
  <si>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</si>
  <si>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</si>
  <si>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</si>
  <si>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</si>
  <si>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</si>
  <si>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</si>
  <si>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</si>
  <si>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</si>
  <si>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</si>
  <si>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</si>
  <si>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</si>
  <si>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</si>
  <si>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</si>
  <si>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</si>
  <si>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</si>
  <si>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</si>
  <si>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</si>
  <si>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</si>
  <si>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</si>
  <si>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</si>
  <si>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</si>
  <si>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</si>
  <si>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</si>
  <si>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</si>
  <si>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</si>
  <si>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</si>
  <si>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</si>
  <si>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</si>
  <si>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</si>
  <si>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</si>
  <si>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</si>
  <si>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</si>
  <si>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</si>
  <si>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</si>
  <si>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</si>
  <si>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</si>
  <si>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</si>
  <si>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</si>
  <si>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</si>
  <si>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</si>
  <si>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</si>
  <si>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</si>
  <si>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</si>
  <si>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</si>
  <si>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</si>
  <si>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</si>
  <si>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</si>
  <si>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</si>
  <si>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</si>
  <si>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</si>
  <si>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</si>
  <si>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</si>
  <si>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</si>
  <si>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</si>
  <si>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</si>
  <si>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</si>
  <si>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</si>
  <si>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</si>
  <si>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</si>
  <si>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</si>
  <si>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</si>
  <si>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</si>
  <si>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</si>
  <si>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</si>
  <si>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</si>
  <si>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</si>
  <si>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</si>
  <si>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</si>
  <si>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</si>
  <si>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</si>
  <si>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</si>
  <si>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</si>
  <si>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</si>
  <si>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</si>
  <si>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</si>
  <si>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</si>
  <si>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</si>
  <si>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</si>
  <si>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</si>
  <si>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</si>
  <si>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</si>
  <si>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</si>
  <si>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</si>
  <si>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</si>
  <si>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</si>
  <si>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</si>
  <si>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</si>
  <si>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</si>
  <si>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</si>
  <si>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</si>
  <si>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</si>
  <si>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</si>
  <si>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</si>
  <si>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</si>
  <si>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</si>
  <si>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</si>
  <si>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</si>
  <si>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</si>
  <si>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</si>
  <si>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</si>
  <si>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</si>
  <si>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</si>
  <si>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</si>
  <si>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</si>
  <si>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</si>
  <si>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</si>
  <si>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</si>
  <si>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</si>
  <si>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</si>
  <si>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</si>
  <si>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</si>
  <si>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</si>
  <si>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</si>
  <si>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</si>
  <si>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</si>
  <si>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</si>
  <si>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</si>
  <si>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</si>
  <si>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</si>
  <si>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</si>
  <si>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</si>
  <si>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</si>
  <si>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</si>
  <si>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</si>
  <si>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</si>
  <si>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</si>
  <si>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</si>
  <si>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</si>
  <si>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</si>
  <si>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</si>
  <si>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</si>
  <si>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</si>
  <si>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</si>
  <si>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</si>
  <si>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</si>
  <si>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</si>
  <si>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</si>
  <si>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</si>
  <si>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</si>
  <si>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</si>
  <si>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</si>
  <si>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</si>
  <si>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</si>
  <si>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</si>
  <si>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</si>
  <si>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</si>
  <si>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</si>
  <si>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</si>
  <si>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</si>
  <si>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</si>
  <si>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</si>
  <si>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</si>
  <si>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</si>
  <si>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</si>
  <si>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</si>
  <si>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</si>
  <si>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</si>
  <si>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</si>
  <si>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</si>
  <si>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</si>
  <si>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</si>
  <si>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</si>
  <si>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</si>
  <si>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</si>
  <si>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</si>
  <si>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</si>
  <si>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</si>
  <si>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</si>
  <si>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</si>
  <si>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</si>
  <si>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</si>
  <si>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</si>
  <si>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</si>
  <si>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</si>
  <si>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</si>
  <si>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</si>
  <si>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</si>
  <si>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</si>
  <si>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</si>
  <si>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</si>
  <si>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</si>
  <si>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</si>
  <si>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</si>
  <si>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</si>
  <si>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</si>
  <si>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</si>
  <si>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</si>
  <si>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</si>
  <si>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</si>
  <si>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</si>
  <si>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</si>
  <si>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</si>
  <si>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</si>
  <si>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</si>
  <si>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</si>
  <si>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</si>
  <si>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</si>
  <si>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</si>
  <si>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</si>
  <si>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</si>
  <si>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</si>
  <si>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</si>
  <si>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</si>
  <si>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</si>
  <si>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</si>
  <si>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</si>
  <si>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</si>
  <si>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</si>
  <si>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</si>
  <si>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</si>
  <si>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</si>
  <si>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</si>
  <si>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</si>
  <si>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</si>
  <si>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</si>
  <si>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</si>
  <si>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</si>
  <si>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</si>
  <si>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</si>
  <si>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</si>
  <si>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</si>
  <si>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</si>
  <si>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</si>
  <si>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</si>
  <si>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</si>
  <si>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</si>
  <si>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</si>
  <si>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</si>
  <si>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</si>
  <si>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</si>
  <si>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</si>
  <si>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</si>
  <si>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</si>
  <si>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</si>
  <si>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</si>
  <si>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</si>
  <si>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</si>
  <si>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</si>
  <si>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</si>
  <si>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</si>
  <si>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</si>
  <si>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</si>
  <si>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</si>
  <si>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</si>
  <si>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</si>
  <si>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</si>
  <si>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</si>
  <si>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</si>
  <si>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</si>
  <si>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</si>
  <si>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</si>
  <si>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</si>
  <si>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</si>
  <si>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</si>
  <si>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</si>
  <si>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</si>
  <si>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</si>
  <si>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</si>
  <si>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</si>
  <si>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</si>
  <si>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</si>
  <si>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</si>
  <si>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</si>
  <si>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</si>
  <si>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</si>
  <si>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</si>
  <si>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</si>
  <si>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</si>
  <si>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</si>
  <si>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</si>
  <si>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</si>
  <si>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</si>
  <si>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</si>
  <si>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</si>
  <si>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</si>
  <si>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</si>
  <si>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</si>
  <si>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</si>
  <si>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</si>
  <si>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</si>
  <si>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</si>
  <si>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</si>
  <si>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</si>
  <si>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</si>
  <si>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</si>
  <si>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</si>
  <si>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</si>
  <si>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</si>
  <si>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</si>
  <si>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</si>
  <si>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</si>
  <si>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</si>
  <si>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</si>
  <si>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</si>
  <si>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</si>
  <si>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</si>
  <si>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</si>
  <si>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</si>
  <si>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</si>
  <si>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</si>
  <si>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</si>
  <si>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</si>
  <si>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</si>
  <si>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</si>
  <si>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</si>
  <si>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</si>
  <si>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</si>
  <si>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</si>
  <si>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</si>
  <si>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</si>
  <si>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</si>
  <si>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</si>
  <si>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</si>
  <si>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</si>
  <si>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</si>
  <si>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</si>
  <si>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</si>
  <si>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</si>
  <si>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</si>
  <si>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</si>
  <si>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</si>
  <si>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</si>
  <si>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</si>
  <si>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</si>
  <si>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</si>
  <si>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</si>
  <si>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</si>
  <si>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</si>
  <si>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</si>
  <si>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</si>
  <si>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</si>
  <si>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</si>
  <si>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</si>
  <si>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</si>
  <si>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</si>
  <si>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</si>
  <si>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</si>
  <si>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</si>
  <si>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</si>
  <si>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</si>
  <si>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</si>
  <si>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</si>
  <si>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</si>
  <si>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</si>
  <si>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</si>
  <si>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</si>
  <si>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</si>
  <si>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</si>
  <si>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</si>
  <si>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</si>
  <si>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</si>
  <si>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</si>
  <si>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</si>
  <si>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</si>
  <si>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</si>
  <si>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</si>
  <si>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</si>
  <si>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</si>
  <si>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</si>
  <si>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</si>
  <si>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</si>
  <si>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</si>
  <si>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</si>
  <si>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</si>
  <si>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</si>
  <si>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</si>
  <si>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</si>
  <si>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</si>
  <si>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</si>
  <si>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</si>
  <si>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</si>
  <si>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</si>
  <si>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</si>
  <si>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</si>
  <si>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</si>
  <si>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</si>
  <si>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</si>
  <si>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</si>
  <si>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</si>
  <si>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</si>
  <si>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</si>
  <si>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</si>
  <si>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</si>
  <si>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</si>
  <si>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</si>
  <si>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</si>
  <si>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</si>
  <si>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</si>
  <si>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</si>
  <si>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</si>
  <si>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</si>
  <si>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</si>
  <si>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</si>
  <si>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</si>
  <si>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</si>
  <si>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</si>
  <si>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</si>
  <si>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</si>
  <si>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</si>
  <si>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</si>
  <si>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</si>
  <si>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</si>
  <si>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</si>
  <si>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</si>
  <si>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</si>
  <si>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</si>
  <si>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</si>
  <si>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</si>
  <si>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</si>
  <si>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</si>
  <si>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</si>
  <si>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</si>
  <si>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</si>
  <si>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</si>
  <si>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</si>
  <si>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</si>
  <si>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</si>
  <si>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</si>
  <si>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</si>
  <si>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</si>
  <si>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</si>
  <si>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</si>
  <si>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</si>
  <si>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</si>
  <si>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</si>
  <si>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</si>
  <si>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</si>
  <si>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</si>
  <si>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</si>
  <si>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</si>
  <si>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</si>
  <si>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</si>
  <si>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</si>
  <si>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</si>
  <si>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</si>
  <si>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</si>
  <si>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</si>
  <si>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</si>
  <si>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</si>
  <si>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</si>
  <si>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</si>
  <si>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</si>
  <si>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</si>
  <si>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</si>
  <si>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</si>
  <si>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</si>
  <si>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</si>
  <si>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</si>
  <si>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</si>
  <si>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</si>
  <si>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</si>
  <si>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</si>
  <si>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</si>
  <si>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</si>
  <si>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</si>
  <si>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</si>
  <si>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</si>
  <si>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</si>
  <si>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</si>
  <si>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</si>
  <si>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</si>
  <si>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</si>
  <si>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</si>
  <si>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</si>
  <si>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</si>
  <si>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</si>
  <si>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</si>
  <si>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</si>
  <si>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</si>
  <si>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</si>
  <si>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</si>
  <si>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</si>
  <si>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</si>
  <si>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</si>
  <si>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</si>
  <si>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</si>
  <si>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</si>
  <si>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</si>
  <si>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</si>
  <si>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</si>
  <si>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</si>
  <si>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</si>
  <si>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</si>
  <si>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</si>
  <si>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</si>
  <si>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</si>
  <si>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</si>
  <si>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</si>
  <si>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</si>
  <si>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</si>
  <si>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</si>
  <si>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</si>
  <si>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</si>
  <si>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</si>
  <si>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</si>
  <si>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</si>
  <si>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</si>
  <si>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</si>
  <si>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</si>
  <si>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</si>
  <si>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</si>
  <si>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</si>
  <si>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</si>
  <si>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</si>
  <si>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</si>
  <si>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</si>
  <si>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</si>
  <si>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</si>
  <si>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</si>
  <si>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</si>
  <si>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</si>
  <si>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</si>
  <si>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</si>
  <si>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</si>
  <si>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</si>
  <si>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</si>
  <si>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</si>
  <si>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</si>
  <si>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</si>
  <si>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</si>
  <si>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</si>
  <si>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</si>
  <si>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</si>
  <si>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</si>
  <si>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</si>
  <si>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</si>
  <si>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</si>
  <si>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</si>
  <si>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</si>
  <si>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</si>
  <si>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</si>
  <si>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</si>
  <si>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</si>
  <si>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</si>
  <si>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</si>
  <si>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</si>
  <si>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</si>
  <si>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</si>
  <si>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</si>
  <si>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</si>
  <si>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</si>
  <si>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</si>
  <si>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</si>
  <si>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</si>
  <si>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</si>
  <si>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</si>
  <si>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</si>
  <si>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</si>
  <si>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</si>
  <si>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</si>
  <si>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</si>
  <si>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</si>
  <si>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</si>
  <si>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</si>
  <si>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</si>
  <si>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</si>
  <si>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</si>
  <si>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</si>
  <si>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</si>
  <si>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</si>
  <si>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</si>
  <si>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</si>
  <si>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</si>
  <si>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</si>
  <si>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</si>
  <si>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</si>
  <si>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</si>
  <si>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</si>
  <si>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</si>
  <si>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</si>
  <si>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</si>
  <si>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</si>
  <si>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</si>
  <si>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</si>
  <si>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</si>
  <si>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</si>
  <si>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</si>
  <si>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</si>
  <si>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</si>
  <si>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</si>
  <si>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</si>
  <si>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</si>
  <si>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</si>
  <si>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</si>
  <si>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</si>
  <si>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</si>
  <si>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</si>
  <si>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</si>
  <si>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</si>
  <si>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</si>
  <si>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</si>
  <si>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</si>
  <si>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</si>
  <si>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</si>
  <si>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</si>
  <si>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</si>
  <si>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</si>
  <si>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</si>
  <si>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</si>
  <si>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</si>
  <si>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</si>
  <si>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</si>
  <si>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</si>
  <si>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</si>
  <si>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</si>
  <si>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</si>
  <si>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</si>
  <si>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</si>
  <si>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</si>
  <si>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</si>
  <si>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</si>
  <si>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</si>
  <si>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</si>
  <si>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</si>
  <si>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</si>
  <si>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</si>
  <si>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</si>
  <si>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</si>
  <si>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</si>
  <si>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</si>
  <si>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</si>
  <si>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</si>
  <si>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</si>
  <si>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</si>
  <si>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</si>
  <si>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</si>
  <si>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</si>
  <si>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</si>
  <si>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</si>
  <si>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</si>
  <si>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</si>
  <si>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</si>
  <si>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</si>
  <si>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</si>
  <si>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</si>
  <si>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</si>
  <si>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</si>
  <si>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</si>
  <si>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</si>
  <si>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</si>
  <si>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</si>
  <si>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</si>
  <si>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</si>
  <si>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</si>
  <si>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</si>
  <si>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</si>
  <si>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</si>
  <si>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</si>
  <si>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</si>
  <si>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</si>
  <si>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</si>
  <si>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</si>
  <si>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</si>
  <si>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</si>
  <si>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</si>
  <si>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</si>
  <si>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</si>
  <si>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</si>
  <si>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</si>
  <si>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</si>
  <si>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</si>
  <si>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</si>
  <si>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</si>
  <si>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</si>
  <si>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</si>
  <si>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</si>
  <si>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</si>
  <si>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</si>
  <si>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</si>
  <si>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</si>
  <si>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</si>
  <si>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</si>
  <si>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</si>
  <si>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</si>
  <si>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</si>
  <si>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</si>
  <si>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</si>
  <si>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</si>
  <si>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</si>
  <si>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</si>
  <si>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</si>
  <si>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</si>
  <si>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</si>
  <si>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</si>
  <si>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</si>
  <si>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</si>
  <si>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</si>
  <si>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</si>
  <si>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</si>
  <si>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</si>
  <si>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</si>
  <si>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</si>
  <si>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</si>
  <si>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</si>
  <si>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</si>
  <si>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</si>
  <si>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</si>
  <si>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</si>
  <si>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</si>
  <si>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</si>
  <si>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</si>
  <si>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</si>
  <si>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</si>
  <si>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</si>
  <si>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</si>
  <si>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</si>
  <si>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</si>
  <si>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</si>
  <si>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</si>
  <si>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</si>
  <si>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</si>
  <si>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</si>
  <si>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</si>
  <si>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</si>
  <si>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</si>
  <si>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</si>
  <si>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</si>
  <si>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</si>
  <si>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</si>
  <si>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</si>
  <si>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</si>
  <si>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</si>
  <si>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</si>
  <si>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</si>
  <si>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</si>
  <si>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</si>
  <si>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</si>
  <si>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</si>
  <si>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</si>
  <si>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</si>
  <si>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</si>
  <si>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</si>
  <si>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</si>
  <si>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</si>
  <si>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</si>
  <si>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</si>
  <si>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</si>
  <si>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</si>
  <si>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</si>
  <si>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</si>
  <si>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</si>
  <si>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</si>
  <si>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</si>
  <si>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</si>
  <si>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</si>
  <si>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</si>
  <si>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</si>
  <si>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</si>
  <si>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</si>
  <si>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</si>
  <si>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</si>
  <si>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</si>
  <si>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</si>
  <si>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</si>
  <si>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</si>
  <si>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</si>
  <si>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</si>
  <si>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</si>
  <si>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</si>
  <si>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</si>
  <si>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</si>
  <si>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</si>
  <si>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</si>
  <si>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</si>
  <si>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</si>
  <si>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</si>
  <si>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</si>
  <si>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</si>
  <si>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</si>
  <si>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</si>
  <si>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</si>
  <si>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</si>
  <si>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</si>
  <si>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</si>
  <si>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</si>
  <si>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</si>
  <si>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</si>
  <si>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</si>
  <si>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</si>
  <si>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</si>
  <si>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</si>
  <si>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</si>
  <si>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</si>
  <si>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</si>
  <si>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</si>
  <si>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</si>
  <si>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</si>
  <si>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</si>
  <si>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</si>
  <si>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</si>
  <si>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</si>
  <si>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</si>
  <si>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</si>
  <si>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</si>
  <si>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</si>
  <si>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</si>
  <si>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</si>
  <si>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</si>
  <si>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</si>
  <si>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</si>
  <si>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</si>
  <si>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</si>
  <si>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</si>
  <si>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</si>
  <si>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</si>
  <si>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</si>
  <si>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</si>
  <si>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</si>
  <si>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</si>
  <si>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</si>
  <si>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</si>
  <si>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</si>
  <si>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</si>
  <si>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</si>
  <si>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</si>
  <si>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</si>
  <si>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</si>
  <si>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</si>
  <si>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</si>
  <si>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</si>
  <si>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</si>
  <si>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</si>
  <si>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</si>
  <si>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</si>
  <si>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</si>
  <si>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</si>
  <si>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</si>
  <si>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</si>
  <si>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</si>
  <si>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</si>
  <si>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</si>
  <si>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</si>
  <si>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</si>
  <si>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</si>
  <si>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</si>
  <si>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</si>
  <si>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</si>
  <si>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</si>
  <si>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</si>
  <si>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</si>
  <si>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</si>
  <si>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</si>
  <si>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</si>
  <si>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</si>
  <si>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</si>
  <si>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</si>
  <si>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</si>
  <si>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</si>
  <si>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</si>
  <si>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</si>
  <si>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</si>
  <si>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</si>
  <si>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</si>
  <si>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</si>
  <si>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</si>
  <si>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</si>
  <si>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</si>
  <si>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</si>
  <si>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</si>
  <si>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</si>
  <si>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</si>
  <si>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</si>
  <si>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</si>
  <si>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</si>
  <si>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</si>
  <si>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</si>
  <si>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</si>
  <si>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</si>
  <si>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</si>
  <si>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</si>
  <si>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</si>
  <si>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</si>
  <si>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</si>
  <si>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</si>
  <si>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</si>
  <si>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</si>
  <si>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</si>
  <si>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</si>
  <si>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</si>
  <si>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</si>
  <si>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</si>
  <si>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</si>
  <si>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</si>
  <si>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</si>
  <si>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</si>
  <si>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</si>
  <si>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</si>
  <si>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</si>
  <si>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</si>
  <si>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</si>
  <si>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</si>
  <si>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</si>
  <si>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</si>
  <si>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</si>
  <si>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</si>
  <si>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</si>
  <si>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</si>
  <si>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</si>
  <si>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</si>
  <si>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</si>
  <si>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</si>
  <si>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</si>
  <si>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</si>
  <si>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</si>
  <si>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</si>
  <si>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</si>
  <si>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</si>
  <si>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</si>
  <si>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</si>
  <si>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</si>
  <si>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</si>
  <si>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</si>
  <si>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</si>
  <si>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</si>
  <si>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</si>
  <si>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</si>
  <si>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</si>
  <si>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</si>
  <si>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</si>
  <si>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</si>
  <si>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</si>
  <si>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</si>
  <si>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</si>
  <si>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</si>
  <si>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</si>
  <si>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</si>
  <si>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</si>
  <si>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</si>
  <si>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</si>
  <si>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</si>
  <si>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</si>
  <si>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</si>
  <si>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</si>
  <si>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</si>
  <si>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</si>
  <si>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</si>
  <si>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</si>
  <si>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</si>
  <si>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</si>
  <si>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</si>
  <si>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</si>
  <si>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</si>
  <si>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</si>
  <si>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</si>
  <si>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</si>
  <si>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</si>
  <si>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</si>
  <si>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</si>
  <si>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</si>
  <si>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</si>
  <si>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</si>
  <si>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</si>
  <si>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</si>
  <si>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</si>
  <si>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</si>
  <si>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</si>
  <si>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</si>
  <si>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</si>
  <si>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</si>
  <si>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</si>
  <si>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</si>
  <si>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</si>
  <si>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</si>
  <si>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</si>
  <si>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</si>
  <si>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</si>
  <si>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</si>
  <si>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</si>
  <si>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</si>
  <si>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</si>
  <si>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</si>
  <si>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</si>
  <si>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</si>
  <si>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</si>
  <si>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</si>
  <si>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</si>
  <si>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</si>
  <si>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</si>
  <si>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</si>
  <si>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</si>
  <si>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</si>
  <si>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</si>
  <si>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</si>
  <si>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</si>
  <si>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</si>
  <si>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</si>
  <si>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</si>
  <si>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</si>
  <si>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</si>
  <si>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</si>
  <si>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</si>
  <si>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</si>
  <si>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</si>
  <si>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</si>
  <si>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</si>
  <si>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</si>
  <si>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</si>
  <si>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</si>
  <si>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</si>
  <si>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</si>
  <si>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</si>
  <si>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</si>
  <si>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</si>
  <si>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</si>
  <si>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</si>
  <si>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</si>
  <si>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</si>
  <si>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</si>
  <si>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</si>
  <si>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</si>
  <si>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</si>
  <si>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</si>
  <si>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</si>
  <si>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</si>
  <si>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</si>
  <si>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</si>
  <si>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</si>
  <si>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</si>
  <si>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</si>
  <si>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</si>
  <si>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</si>
  <si>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</si>
  <si>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</si>
  <si>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</si>
  <si>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</si>
  <si>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</si>
  <si>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</si>
  <si>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</si>
  <si>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</si>
  <si>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</si>
  <si>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</si>
  <si>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</si>
  <si>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</si>
  <si>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</si>
  <si>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</si>
  <si>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</si>
  <si>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</si>
  <si>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</si>
  <si>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</si>
  <si>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</si>
  <si>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</si>
  <si>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</si>
  <si>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</si>
  <si>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</si>
  <si>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</si>
  <si>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</si>
  <si>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</si>
  <si>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</si>
  <si>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</si>
  <si>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</si>
  <si>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</si>
  <si>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</si>
  <si>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</si>
  <si>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</si>
  <si>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</si>
  <si>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</si>
  <si>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</si>
  <si>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</si>
  <si>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</si>
  <si>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</si>
  <si>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</si>
  <si>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</si>
  <si>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</si>
  <si>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</si>
  <si>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</si>
  <si>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</si>
  <si>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</si>
  <si>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</si>
  <si>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</si>
  <si>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</si>
  <si>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</si>
  <si>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</si>
  <si>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</si>
  <si>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</si>
  <si>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</si>
  <si>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</si>
  <si>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</si>
  <si>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</si>
  <si>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</si>
  <si>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</si>
  <si>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</si>
  <si>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</si>
  <si>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</si>
  <si>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</si>
  <si>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</si>
  <si>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</si>
  <si>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</si>
  <si>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</si>
  <si>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</si>
  <si>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</si>
  <si>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</si>
  <si>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</si>
  <si>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</si>
  <si>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</si>
  <si>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</si>
  <si>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</si>
  <si>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</si>
  <si>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</si>
  <si>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</si>
  <si>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</si>
  <si>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</si>
  <si>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</si>
  <si>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</si>
  <si>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</si>
  <si>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</si>
  <si>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</si>
  <si>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</si>
  <si>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</si>
  <si>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</si>
  <si>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</si>
  <si>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</si>
  <si>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</si>
  <si>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</si>
  <si>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</si>
  <si>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</si>
  <si>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</si>
  <si>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</si>
  <si>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</si>
  <si>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</si>
  <si>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</si>
  <si>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</si>
  <si>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</si>
  <si>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</si>
  <si>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</si>
  <si>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</si>
  <si>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</si>
  <si>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</si>
  <si>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</si>
  <si>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</si>
  <si>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</si>
  <si>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</si>
  <si>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</si>
  <si>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</si>
  <si>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</si>
  <si>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</si>
  <si>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</si>
  <si>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</si>
  <si>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</si>
  <si>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</si>
  <si>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</si>
  <si>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</si>
  <si>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</si>
  <si>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</si>
  <si>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</si>
  <si>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</si>
  <si>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</si>
  <si>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</si>
  <si>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</si>
  <si>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</si>
  <si>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</si>
  <si>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</si>
  <si>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</si>
  <si>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</si>
  <si>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</si>
  <si>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</si>
  <si>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</si>
  <si>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</si>
  <si>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</si>
  <si>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</si>
  <si>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</si>
  <si>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</si>
  <si>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</si>
  <si>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</si>
  <si>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</si>
  <si>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</si>
  <si>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</si>
  <si>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</si>
  <si>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</si>
  <si>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</si>
  <si>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</si>
  <si>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</si>
  <si>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</si>
  <si>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</si>
  <si>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</si>
  <si>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</si>
  <si>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</si>
  <si>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</si>
  <si>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</si>
  <si>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</si>
  <si>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</si>
  <si>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</si>
  <si>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</si>
  <si>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</si>
  <si>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</si>
  <si>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</si>
  <si>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</si>
  <si>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</si>
  <si>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</si>
  <si>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</si>
  <si>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</si>
  <si>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</si>
  <si>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</si>
  <si>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</si>
  <si>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</si>
  <si>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</si>
  <si>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</si>
  <si>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</si>
  <si>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</si>
  <si>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</si>
  <si>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</si>
  <si>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</si>
  <si>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</si>
  <si>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</si>
  <si>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</si>
  <si>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</si>
  <si>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</si>
  <si>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</si>
  <si>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</si>
  <si>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</si>
  <si>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</si>
  <si>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</si>
  <si>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</si>
  <si>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</si>
  <si>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</si>
  <si>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</si>
  <si>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</si>
  <si>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</si>
  <si>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</si>
  <si>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</si>
  <si>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</si>
  <si>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</si>
  <si>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</si>
  <si>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</si>
  <si>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</si>
  <si>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</si>
  <si>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</si>
  <si>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</si>
  <si>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</si>
  <si>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</si>
  <si>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</si>
  <si>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</si>
  <si>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</si>
  <si>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</si>
  <si>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</si>
  <si>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</si>
  <si>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</si>
  <si>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</si>
  <si>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</si>
  <si>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</si>
  <si>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</si>
  <si>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</si>
  <si>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</si>
  <si>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</si>
  <si>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</si>
  <si>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</si>
  <si>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</si>
  <si>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</si>
  <si>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</si>
  <si>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</si>
  <si>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</si>
  <si>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</si>
  <si>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</si>
  <si>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</si>
  <si>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</si>
  <si>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</si>
  <si>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</si>
  <si>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</si>
  <si>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</si>
  <si>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</si>
  <si>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</si>
  <si>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</si>
  <si>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</si>
  <si>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</si>
  <si>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</si>
  <si>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</si>
  <si>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</si>
  <si>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</si>
  <si>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</si>
  <si>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</si>
  <si>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</si>
  <si>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</si>
  <si>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</si>
  <si>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</si>
  <si>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</si>
  <si>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</si>
  <si>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</si>
  <si>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</si>
  <si>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</si>
  <si>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</si>
  <si>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</si>
  <si>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</si>
  <si>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</si>
  <si>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</si>
  <si>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</si>
  <si>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</si>
  <si>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</si>
  <si>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</si>
  <si>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</si>
  <si>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</si>
  <si>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</si>
  <si>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</si>
  <si>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</si>
  <si>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</si>
  <si>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</si>
  <si>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</si>
  <si>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</si>
  <si>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</si>
  <si>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</si>
  <si>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</si>
  <si>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</si>
  <si>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</si>
  <si>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</si>
  <si>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</si>
  <si>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</si>
  <si>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</si>
  <si>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</si>
  <si>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</si>
  <si>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</si>
  <si>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</si>
  <si>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</si>
  <si>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</si>
  <si>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</si>
  <si>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</si>
  <si>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</si>
  <si>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</si>
  <si>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</si>
  <si>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</si>
  <si>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</si>
  <si>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</si>
  <si>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</si>
  <si>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</si>
  <si>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</si>
  <si>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</si>
  <si>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</si>
  <si>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</si>
  <si>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</si>
  <si>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</si>
  <si>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</si>
  <si>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</si>
  <si>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</si>
  <si>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</si>
  <si>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</si>
  <si>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</si>
  <si>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</si>
  <si>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</si>
  <si>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</si>
  <si>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</si>
  <si>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</si>
  <si>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</si>
  <si>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</si>
  <si>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</si>
  <si>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</si>
  <si>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</si>
  <si>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</si>
  <si>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</si>
  <si>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</si>
  <si>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</si>
  <si>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</si>
  <si>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</si>
  <si>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</si>
  <si>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</si>
  <si>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</si>
  <si>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</si>
  <si>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</si>
  <si>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</si>
  <si>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</si>
  <si>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</si>
  <si>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</si>
  <si>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</si>
  <si>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</si>
  <si>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</si>
  <si>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</si>
  <si>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</si>
  <si>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</si>
  <si>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</si>
  <si>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</si>
  <si>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</si>
  <si>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</si>
  <si>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</si>
  <si>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</si>
  <si>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</si>
  <si>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</si>
  <si>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</si>
  <si>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</si>
  <si>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</si>
  <si>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</si>
  <si>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</si>
  <si>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</si>
  <si>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</si>
  <si>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</si>
  <si>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</si>
  <si>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</si>
  <si>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</si>
  <si>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</si>
  <si>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</si>
  <si>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</si>
  <si>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</si>
  <si>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</si>
  <si>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</si>
  <si>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</si>
  <si>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</si>
  <si>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</si>
  <si>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</si>
  <si>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</si>
  <si>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</si>
  <si>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</si>
  <si>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</si>
  <si>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</si>
  <si>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</si>
  <si>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</si>
  <si>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</si>
  <si>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</si>
  <si>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</si>
  <si>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</si>
  <si>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</si>
  <si>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</si>
  <si>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</si>
  <si>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</si>
  <si>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</si>
  <si>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</si>
  <si>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</si>
  <si>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</si>
  <si>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</si>
  <si>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</si>
  <si>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</si>
  <si>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</si>
  <si>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</si>
  <si>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</si>
  <si>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</si>
  <si>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</si>
  <si>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</si>
  <si>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</si>
  <si>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</si>
  <si>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</si>
  <si>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</si>
  <si>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</si>
  <si>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</si>
  <si>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</si>
  <si>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</si>
  <si>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</si>
  <si>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</si>
  <si>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</si>
  <si>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</si>
  <si>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</si>
  <si>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</si>
  <si>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</si>
  <si>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</si>
  <si>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</si>
  <si>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</si>
  <si>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</si>
  <si>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</si>
  <si>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</si>
  <si>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</si>
  <si>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</si>
  <si>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</si>
  <si>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</si>
  <si>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</si>
  <si>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</si>
  <si>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</si>
  <si>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</si>
  <si>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</si>
  <si>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</si>
  <si>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</si>
  <si>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</si>
  <si>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</si>
  <si>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</si>
  <si>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</si>
  <si>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</si>
  <si>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</si>
  <si>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</si>
  <si>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</si>
  <si>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</si>
  <si>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</si>
  <si>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</si>
  <si>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</si>
  <si>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</si>
  <si>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</si>
  <si>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</si>
  <si>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</si>
  <si>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</si>
  <si>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</si>
  <si>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</si>
  <si>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</si>
  <si>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</si>
  <si>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</si>
  <si>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</si>
  <si>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</si>
  <si>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</si>
  <si>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</si>
  <si>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</si>
  <si>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</si>
  <si>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</si>
  <si>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</si>
  <si>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</si>
  <si>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</si>
  <si>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</si>
  <si>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</si>
  <si>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</si>
  <si>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</si>
  <si>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</si>
  <si>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</si>
  <si>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</si>
  <si>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</si>
  <si>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</si>
  <si>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</si>
  <si>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</si>
  <si>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</si>
  <si>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</si>
  <si>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</si>
  <si>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</si>
  <si>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</si>
  <si>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</si>
  <si>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</si>
  <si>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</si>
  <si>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</si>
  <si>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</si>
  <si>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</si>
  <si>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</si>
  <si>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</si>
  <si>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</si>
  <si>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</si>
  <si>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</si>
  <si>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</si>
  <si>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</si>
  <si>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</si>
  <si>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</si>
  <si>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</si>
  <si>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</si>
  <si>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</si>
  <si>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</si>
  <si>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</si>
  <si>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</si>
  <si>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</si>
  <si>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</si>
  <si>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</si>
  <si>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</si>
  <si>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</si>
  <si>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</si>
  <si>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</si>
  <si>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</si>
  <si>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</si>
  <si>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</si>
  <si>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</si>
  <si>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</si>
  <si>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</si>
  <si>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</si>
  <si>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</si>
  <si>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</si>
  <si>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</si>
  <si>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</si>
  <si>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</si>
  <si>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</si>
  <si>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</si>
  <si>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</si>
  <si>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</si>
  <si>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</si>
  <si>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</si>
  <si>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</si>
  <si>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</si>
  <si>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</si>
  <si>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</si>
  <si>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</si>
  <si>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</si>
  <si>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</si>
  <si>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</si>
  <si>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</si>
  <si>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</si>
  <si>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</si>
  <si>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</si>
  <si>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</si>
  <si>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</si>
  <si>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</si>
  <si>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</si>
  <si>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</si>
  <si>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</si>
  <si>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</si>
  <si>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</si>
  <si>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</si>
  <si>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</si>
  <si>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</si>
  <si>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</si>
  <si>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</si>
  <si>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</si>
  <si>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</si>
  <si>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</si>
  <si>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</si>
  <si>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</si>
  <si>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</si>
  <si>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</si>
  <si>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</si>
  <si>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</si>
  <si>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</si>
  <si>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</si>
  <si>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</si>
  <si>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</si>
  <si>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</si>
  <si>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</si>
  <si>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</si>
  <si>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</si>
  <si>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</si>
  <si>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</si>
  <si>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</si>
  <si>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</si>
  <si>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</si>
  <si>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</si>
  <si>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</si>
  <si>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</si>
  <si>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</si>
  <si>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</si>
  <si>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</si>
  <si>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</si>
  <si>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</si>
  <si>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</si>
  <si>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</si>
  <si>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</si>
  <si>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</si>
  <si>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</si>
  <si>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</si>
  <si>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</si>
  <si>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</si>
  <si>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</si>
  <si>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</si>
  <si>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</si>
  <si>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</si>
  <si>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</si>
  <si>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</si>
  <si>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</si>
  <si>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</si>
  <si>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</si>
  <si>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</si>
  <si>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</si>
  <si>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</si>
  <si>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</si>
  <si>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</si>
  <si>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</si>
  <si>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</si>
  <si>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</si>
  <si>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</si>
  <si>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</si>
  <si>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</si>
  <si>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</si>
  <si>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</si>
  <si>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</si>
  <si>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</si>
  <si>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</si>
  <si>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</si>
  <si>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</si>
  <si>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</si>
  <si>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</si>
  <si>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</si>
  <si>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</si>
  <si>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</si>
  <si>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</si>
  <si>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</si>
  <si>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</si>
  <si>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</si>
  <si>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</si>
  <si>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</si>
  <si>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</si>
  <si>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</si>
  <si>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</si>
  <si>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</si>
  <si>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</si>
  <si>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</si>
  <si>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</si>
  <si>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</si>
  <si>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</si>
  <si>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</si>
  <si>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</si>
  <si>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</si>
  <si>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</si>
  <si>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</si>
  <si>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</si>
  <si>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</si>
  <si>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</si>
  <si>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</si>
  <si>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</si>
  <si>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</si>
  <si>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</si>
  <si>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</si>
  <si>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</si>
  <si>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</si>
  <si>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</si>
  <si>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</si>
  <si>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</si>
  <si>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</si>
  <si>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</si>
  <si>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</si>
  <si>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</si>
  <si>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</si>
  <si>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</si>
  <si>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</si>
  <si>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</si>
  <si>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</si>
  <si>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</si>
  <si>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</si>
  <si>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</si>
  <si>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</si>
  <si>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</si>
  <si>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</si>
  <si>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</si>
  <si>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</si>
  <si>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</si>
  <si>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</si>
  <si>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</si>
  <si>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</si>
  <si>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</si>
  <si>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</si>
  <si>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</si>
  <si>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</si>
  <si>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</si>
  <si>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</si>
  <si>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</si>
  <si>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</si>
  <si>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</si>
  <si>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</si>
  <si>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</si>
  <si>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</si>
  <si>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</si>
  <si>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</si>
  <si>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</si>
  <si>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</si>
  <si>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</si>
  <si>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</si>
  <si>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</si>
  <si>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</si>
  <si>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</si>
  <si>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</si>
  <si>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</si>
  <si>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</si>
  <si>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</si>
  <si>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</si>
  <si>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</si>
  <si>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</si>
  <si>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</si>
  <si>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</si>
  <si>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</si>
  <si>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</si>
  <si>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</si>
  <si>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</si>
  <si>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</si>
  <si>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</si>
  <si>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</si>
  <si>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</si>
  <si>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</si>
  <si>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</si>
  <si>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</si>
  <si>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</si>
  <si>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</si>
  <si>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</si>
  <si>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</si>
  <si>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</si>
  <si>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</si>
  <si>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</si>
  <si>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</si>
  <si>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</si>
  <si>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</si>
  <si>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</si>
  <si>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</si>
  <si>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</si>
  <si>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</si>
  <si>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</si>
  <si>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</si>
  <si>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</si>
  <si>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</si>
  <si>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</si>
  <si>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</si>
  <si>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</si>
  <si>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</si>
  <si>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</si>
  <si>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</si>
  <si>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</si>
  <si>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</si>
  <si>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</si>
  <si>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</si>
  <si>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</si>
  <si>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</si>
  <si>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</si>
  <si>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</si>
  <si>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</si>
  <si>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</si>
  <si>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</si>
  <si>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</si>
  <si>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</si>
  <si>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</si>
  <si>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</si>
  <si>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</si>
  <si>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</si>
  <si>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</si>
  <si>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</si>
  <si>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</si>
  <si>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</si>
  <si>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</si>
  <si>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</si>
  <si>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</si>
  <si>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</si>
  <si>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</si>
  <si>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</si>
  <si>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</si>
  <si>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</si>
  <si>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</si>
  <si>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</si>
  <si>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</si>
  <si>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</si>
  <si>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</si>
  <si>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</si>
  <si>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</si>
  <si>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</si>
  <si>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</si>
  <si>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</si>
  <si>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</si>
  <si>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</si>
  <si>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</si>
  <si>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</si>
  <si>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</si>
  <si>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</si>
  <si>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</si>
  <si>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</si>
  <si>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</si>
  <si>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</si>
  <si>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</si>
  <si>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</si>
  <si>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</si>
  <si>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</si>
  <si>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</si>
  <si>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</si>
  <si>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</si>
  <si>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</si>
  <si>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</si>
  <si>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</si>
  <si>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</si>
  <si>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</si>
  <si>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</si>
  <si>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</si>
  <si>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</si>
  <si>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</si>
  <si>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</si>
  <si>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</si>
  <si>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</si>
  <si>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</si>
  <si>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</si>
  <si>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</si>
  <si>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</si>
  <si>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</si>
  <si>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</si>
  <si>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</si>
  <si>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</si>
  <si>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</si>
  <si>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</si>
  <si>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</si>
  <si>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</si>
  <si>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</si>
  <si>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</si>
  <si>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</si>
  <si>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</si>
  <si>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</si>
  <si>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</si>
  <si>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</si>
  <si>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</si>
  <si>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</si>
  <si>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</si>
  <si>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</si>
  <si>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</si>
  <si>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</si>
  <si>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</si>
  <si>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</si>
  <si>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</si>
  <si>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</si>
  <si>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</si>
  <si>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</si>
  <si>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</si>
  <si>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</si>
  <si>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</si>
  <si>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</si>
  <si>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</si>
  <si>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</si>
  <si>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</si>
  <si>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</si>
  <si>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</si>
  <si>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</si>
  <si>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</si>
  <si>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</si>
  <si>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</si>
  <si>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</si>
  <si>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</si>
  <si>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</si>
  <si>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</si>
  <si>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</si>
  <si>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</si>
  <si>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</si>
  <si>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</si>
  <si>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</si>
  <si>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</si>
  <si>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</si>
  <si>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</si>
  <si>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</si>
  <si>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</si>
  <si>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</si>
  <si>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</si>
  <si>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</si>
  <si>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</si>
  <si>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</si>
  <si>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</si>
  <si>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</si>
  <si>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</si>
  <si>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</si>
  <si>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</si>
  <si>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</si>
  <si>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</si>
  <si>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</si>
  <si>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</si>
  <si>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</si>
  <si>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</si>
  <si>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</si>
  <si>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</si>
  <si>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</si>
  <si>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</si>
  <si>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</si>
  <si>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</si>
  <si>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</si>
  <si>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</si>
  <si>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</si>
  <si>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</si>
  <si>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</si>
  <si>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</si>
  <si>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</si>
  <si>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</si>
  <si>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</si>
  <si>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</si>
  <si>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</si>
  <si>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</si>
  <si>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</si>
  <si>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</si>
  <si>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</si>
  <si>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</si>
  <si>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</si>
  <si>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</si>
  <si>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</si>
  <si>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</si>
  <si>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</si>
  <si>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</si>
  <si>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</si>
  <si>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</si>
  <si>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</si>
  <si>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</si>
  <si>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</si>
  <si>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</si>
  <si>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</si>
  <si>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</si>
  <si>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</si>
  <si>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</si>
  <si>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</si>
  <si>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</si>
  <si>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</si>
  <si>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</si>
  <si>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</si>
  <si>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</si>
  <si>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</si>
  <si>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</si>
  <si>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</si>
  <si>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</si>
  <si>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</si>
  <si>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</si>
  <si>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</si>
  <si>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</si>
  <si>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</si>
  <si>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</si>
  <si>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</si>
  <si>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</si>
  <si>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</si>
  <si>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</si>
  <si>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</si>
  <si>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</si>
  <si>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</si>
  <si>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</si>
  <si>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</si>
  <si>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</si>
  <si>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</si>
  <si>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</si>
  <si>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</si>
  <si>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</si>
  <si>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</si>
  <si>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</si>
  <si>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</si>
  <si>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</si>
  <si>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</si>
  <si>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</si>
  <si>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</si>
  <si>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</si>
  <si>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</si>
  <si>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</si>
  <si>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</si>
  <si>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</si>
  <si>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</si>
  <si>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</si>
  <si>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</si>
  <si>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</si>
  <si>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</si>
  <si>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</si>
  <si>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</si>
  <si>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</si>
  <si>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</si>
  <si>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</si>
  <si>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</si>
  <si>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</si>
  <si>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</si>
  <si>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</si>
  <si>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</si>
  <si>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</si>
  <si>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</si>
  <si>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</si>
  <si>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</si>
  <si>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</si>
  <si>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</si>
  <si>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</si>
  <si>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</si>
  <si>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</si>
  <si>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</si>
  <si>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</si>
  <si>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</si>
  <si>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</si>
  <si>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</si>
  <si>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</si>
  <si>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</si>
  <si>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</si>
  <si>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</si>
  <si>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</si>
  <si>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</si>
  <si>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</si>
  <si>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</si>
  <si>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</si>
  <si>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</si>
  <si>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</si>
  <si>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</si>
  <si>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</si>
  <si>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</si>
  <si>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</si>
  <si>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</si>
  <si>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</si>
  <si>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</si>
  <si>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</si>
  <si>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</si>
  <si>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</si>
  <si>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</si>
  <si>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</si>
  <si>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</si>
  <si>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</si>
  <si>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</si>
  <si>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</si>
  <si>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</si>
  <si>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</si>
  <si>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</si>
  <si>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</si>
  <si>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</si>
  <si>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</si>
  <si>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</si>
  <si>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</si>
  <si>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</si>
  <si>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</si>
  <si>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</si>
  <si>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</si>
  <si>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</si>
  <si>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</si>
  <si>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</si>
  <si>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</si>
  <si>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</si>
  <si>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</si>
  <si>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</si>
  <si>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</si>
  <si>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</si>
  <si>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</si>
  <si>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</si>
  <si>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</si>
  <si>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</si>
  <si>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</si>
  <si>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</si>
  <si>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</si>
  <si>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</si>
  <si>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</si>
  <si>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</si>
  <si>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</si>
  <si>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</si>
  <si>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</si>
  <si>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</si>
  <si>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</si>
  <si>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</si>
  <si>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</si>
  <si>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</si>
  <si>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</si>
  <si>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</si>
  <si>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</si>
  <si>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</si>
  <si>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</si>
  <si>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</si>
  <si>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</si>
  <si>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</si>
  <si>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</si>
  <si>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</si>
  <si>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</si>
  <si>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</si>
  <si>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</si>
  <si>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</si>
  <si>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</si>
  <si>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</si>
  <si>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</si>
  <si>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</si>
  <si>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</si>
  <si>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</si>
  <si>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</si>
  <si>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</si>
  <si>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</si>
  <si>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</si>
  <si>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</si>
  <si>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</si>
  <si>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</si>
  <si>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</si>
  <si>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</si>
  <si>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</si>
  <si>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</si>
  <si>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</si>
  <si>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</si>
  <si>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</si>
  <si>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</si>
  <si>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</si>
  <si>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</si>
  <si>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</si>
  <si>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</si>
  <si>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</si>
  <si>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</si>
  <si>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</si>
  <si>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</si>
  <si>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</si>
  <si>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</si>
  <si>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</si>
  <si>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</si>
  <si>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</si>
  <si>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</si>
  <si>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</si>
  <si>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</si>
  <si>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</si>
  <si>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</si>
  <si>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</si>
  <si>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</si>
  <si>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</si>
  <si>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</si>
  <si>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</si>
  <si>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</si>
  <si>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</si>
  <si>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</si>
  <si>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</si>
  <si>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</si>
  <si>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</si>
  <si>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</si>
  <si>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</si>
  <si>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</si>
  <si>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</si>
  <si>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</si>
  <si>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</si>
  <si>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</si>
  <si>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</si>
  <si>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</si>
  <si>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</si>
  <si>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</si>
  <si>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</si>
  <si>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</si>
  <si>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</si>
  <si>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</si>
  <si>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</si>
  <si>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</si>
  <si>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</si>
  <si>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</si>
  <si>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</si>
  <si>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</si>
  <si>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</si>
  <si>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</si>
  <si>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</si>
  <si>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</si>
  <si>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</si>
  <si>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</si>
  <si>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</si>
  <si>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</si>
  <si>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</si>
  <si>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</si>
  <si>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</si>
  <si>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</si>
  <si>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</si>
  <si>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</si>
  <si>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</si>
  <si>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</si>
  <si>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</si>
  <si>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</si>
  <si>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</si>
  <si>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</si>
  <si>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</si>
  <si>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</si>
  <si>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</si>
  <si>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</si>
  <si>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</si>
  <si>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</si>
  <si>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</si>
  <si>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</si>
  <si>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</si>
  <si>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</si>
  <si>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</si>
  <si>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</si>
  <si>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</si>
  <si>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</si>
  <si>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</si>
  <si>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</si>
  <si>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</si>
  <si>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</si>
  <si>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</si>
  <si>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</si>
  <si>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</si>
  <si>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</si>
  <si>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</si>
  <si>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</si>
  <si>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</si>
  <si>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</si>
  <si>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</si>
  <si>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</si>
  <si>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</si>
  <si>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</si>
  <si>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</si>
  <si>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</si>
  <si>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</si>
  <si>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</si>
  <si>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</si>
  <si>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</si>
  <si>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</si>
  <si>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</si>
  <si>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</si>
  <si>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</si>
  <si>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</si>
  <si>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</si>
  <si>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</si>
  <si>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</si>
  <si>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</si>
  <si>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</si>
  <si>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</si>
  <si>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</si>
  <si>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</si>
  <si>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</si>
  <si>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</si>
  <si>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</si>
  <si>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</si>
  <si>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</si>
  <si>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</si>
  <si>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</si>
  <si>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</si>
  <si>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</si>
  <si>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</si>
  <si>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</si>
  <si>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</si>
  <si>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</si>
  <si>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</si>
  <si>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</si>
  <si>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</si>
  <si>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</si>
  <si>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</si>
  <si>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</si>
  <si>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</si>
  <si>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</si>
  <si>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</si>
  <si>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</si>
  <si>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</si>
  <si>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</si>
  <si>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</si>
  <si>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</si>
  <si>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</si>
  <si>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</si>
  <si>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</si>
  <si>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</si>
  <si>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</si>
  <si>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</si>
  <si>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</si>
  <si>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</si>
  <si>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</si>
  <si>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</si>
  <si>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</si>
  <si>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</si>
  <si>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</si>
  <si>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</si>
  <si>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</si>
  <si>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</si>
  <si>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</si>
  <si>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</si>
  <si>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</si>
  <si>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</si>
  <si>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</si>
  <si>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</si>
  <si>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</si>
  <si>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</si>
  <si>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</si>
  <si>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</si>
  <si>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</si>
  <si>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</si>
  <si>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</si>
  <si>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</si>
  <si>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</si>
  <si>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</si>
  <si>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</si>
  <si>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</si>
  <si>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</si>
  <si>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</si>
  <si>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</si>
  <si>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</si>
  <si>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</si>
  <si>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</si>
  <si>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</si>
  <si>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</si>
  <si>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</si>
  <si>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</si>
  <si>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</si>
  <si>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</si>
  <si>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</si>
  <si>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</si>
  <si>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</si>
  <si>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</si>
  <si>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</si>
  <si>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</si>
  <si>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</si>
  <si>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</si>
  <si>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</si>
  <si>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</si>
  <si>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</si>
  <si>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</si>
  <si>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</si>
  <si>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</si>
  <si>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</si>
  <si>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</si>
  <si>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</si>
  <si>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</si>
  <si>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</si>
  <si>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</si>
  <si>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</si>
  <si>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</si>
  <si>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</si>
  <si>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</si>
  <si>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</si>
  <si>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</si>
  <si>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</si>
  <si>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</si>
  <si>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</si>
  <si>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</si>
  <si>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</si>
  <si>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</si>
  <si>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</si>
  <si>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</si>
  <si>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</si>
  <si>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</si>
  <si>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</si>
  <si>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</si>
  <si>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</si>
  <si>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</si>
  <si>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</si>
  <si>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</si>
  <si>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</si>
  <si>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</si>
  <si>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</si>
  <si>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</si>
  <si>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</si>
  <si>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</si>
  <si>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</si>
  <si>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</si>
  <si>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</si>
  <si>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</si>
  <si>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</si>
  <si>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</si>
  <si>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</si>
  <si>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</si>
  <si>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</si>
  <si>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</si>
  <si>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</si>
  <si>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</si>
  <si>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</si>
  <si>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</si>
  <si>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</si>
  <si>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</si>
  <si>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</si>
  <si>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</si>
  <si>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</si>
  <si>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</si>
  <si>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</si>
  <si>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</si>
  <si>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</si>
  <si>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</si>
  <si>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</si>
  <si>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</si>
  <si>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</si>
  <si>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</si>
  <si>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</si>
  <si>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</si>
  <si>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</si>
  <si>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</si>
  <si>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</si>
  <si>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</si>
  <si>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</si>
  <si>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</si>
  <si>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</si>
  <si>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</si>
  <si>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</si>
  <si>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</si>
  <si>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</si>
  <si>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</si>
  <si>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</si>
  <si>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</si>
  <si>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</si>
  <si>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</si>
  <si>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</si>
  <si>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</si>
  <si>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</si>
  <si>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</si>
  <si>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</si>
  <si>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</si>
  <si>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</si>
  <si>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</si>
  <si>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</si>
  <si>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</si>
  <si>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</si>
  <si>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</si>
  <si>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</si>
  <si>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</si>
  <si>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</si>
  <si>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</si>
  <si>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</si>
  <si>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</si>
  <si>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</si>
  <si>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</si>
  <si>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</si>
  <si>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</si>
  <si>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</si>
  <si>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</si>
  <si>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</si>
  <si>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</si>
  <si>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</si>
  <si>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</si>
  <si>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</si>
  <si>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</si>
  <si>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</si>
  <si>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</si>
  <si>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</si>
  <si>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</si>
  <si>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</si>
  <si>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</si>
  <si>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</si>
  <si>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</si>
  <si>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</si>
  <si>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</si>
  <si>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</si>
  <si>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</si>
  <si>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</si>
  <si>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</si>
  <si>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</si>
  <si>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</si>
  <si>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</si>
  <si>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</si>
  <si>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</si>
  <si>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</si>
  <si>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</si>
  <si>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</si>
  <si>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</si>
  <si>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</si>
  <si>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</si>
  <si>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</si>
  <si>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</si>
  <si>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</si>
  <si>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</si>
  <si>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</si>
  <si>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</si>
  <si>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</si>
  <si>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</si>
  <si>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</si>
  <si>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</si>
  <si>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</si>
  <si>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</si>
  <si>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</si>
  <si>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</si>
  <si>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</si>
  <si>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</si>
  <si>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</si>
  <si>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</si>
  <si>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</si>
  <si>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</si>
  <si>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</si>
  <si>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</si>
  <si>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</si>
  <si>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</si>
  <si>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</si>
  <si>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</si>
  <si>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</si>
  <si>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</si>
  <si>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</si>
  <si>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</si>
  <si>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</si>
  <si>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</si>
  <si>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</si>
  <si>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</si>
  <si>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</si>
  <si>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</si>
  <si>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</si>
  <si>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</si>
  <si>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</si>
  <si>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</si>
  <si>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</si>
  <si>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</si>
  <si>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</si>
  <si>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</si>
  <si>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</si>
  <si>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</si>
  <si>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</si>
  <si>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</si>
  <si>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</si>
  <si>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</si>
  <si>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</si>
  <si>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</si>
  <si>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</si>
  <si>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</si>
  <si>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</si>
  <si>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</si>
  <si>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</si>
  <si>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</si>
  <si>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</si>
  <si>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</si>
  <si>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</si>
  <si>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</si>
  <si>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</si>
  <si>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</si>
  <si>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</si>
  <si>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</si>
  <si>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</si>
  <si>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</si>
  <si>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</si>
  <si>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</si>
  <si>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</si>
  <si>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</si>
  <si>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</si>
  <si>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</si>
  <si>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</si>
  <si>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</si>
  <si>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</si>
  <si>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</si>
  <si>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</si>
  <si>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</si>
  <si>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</si>
  <si>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</si>
  <si>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</si>
  <si>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</si>
  <si>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</si>
  <si>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</si>
  <si>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</si>
  <si>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</si>
  <si>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</si>
  <si>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</si>
  <si>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</si>
  <si>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</si>
  <si>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</si>
  <si>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</si>
  <si>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</si>
  <si>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</si>
  <si>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</si>
  <si>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</si>
  <si>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</si>
  <si>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</si>
  <si>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</si>
  <si>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</si>
  <si>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</si>
  <si>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</si>
  <si>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</si>
  <si>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</si>
  <si>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</si>
  <si>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</si>
  <si>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</si>
  <si>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</si>
  <si>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</si>
  <si>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</si>
  <si>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</si>
  <si>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</si>
  <si>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</si>
  <si>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</si>
  <si>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</si>
  <si>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</si>
  <si>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</si>
  <si>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</si>
  <si>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</si>
  <si>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</si>
  <si>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</si>
  <si>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</si>
  <si>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</si>
  <si>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</si>
  <si>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</si>
  <si>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</si>
  <si>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</si>
  <si>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</si>
  <si>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</si>
  <si>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</si>
  <si>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</si>
  <si>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</si>
  <si>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</si>
  <si>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</si>
  <si>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</si>
  <si>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</si>
  <si>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</si>
  <si>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</si>
  <si>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</si>
  <si>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</si>
  <si>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</si>
  <si>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</si>
  <si>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</si>
  <si>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</si>
  <si>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</si>
  <si>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</si>
  <si>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</si>
  <si>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</si>
  <si>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</si>
  <si>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</si>
  <si>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</si>
  <si>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</si>
  <si>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</si>
  <si>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</si>
  <si>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</si>
  <si>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</si>
  <si>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</si>
  <si>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</si>
  <si>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</si>
  <si>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</si>
  <si>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</si>
  <si>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</si>
  <si>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</si>
  <si>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</si>
  <si>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</si>
  <si>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</si>
  <si>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</si>
  <si>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</si>
  <si>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</si>
  <si>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</si>
  <si>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</si>
  <si>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</si>
  <si>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</si>
  <si>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</si>
  <si>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</si>
  <si>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</si>
  <si>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</si>
  <si>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</si>
  <si>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</si>
  <si>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</si>
  <si>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</si>
  <si>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</si>
  <si>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</si>
  <si>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</si>
  <si>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</si>
  <si>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</si>
  <si>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</si>
  <si>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</si>
  <si>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</si>
  <si>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</si>
  <si>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</si>
  <si>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</si>
  <si>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</si>
  <si>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</si>
  <si>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</si>
  <si>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</si>
  <si>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</si>
  <si>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</si>
  <si>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</si>
  <si>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</si>
  <si>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</si>
  <si>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</si>
  <si>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</si>
  <si>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</si>
  <si>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</si>
  <si>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</si>
  <si>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</si>
  <si>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</si>
  <si>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</si>
  <si>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</si>
  <si>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</si>
  <si>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</si>
  <si>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</si>
  <si>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</si>
  <si>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</si>
  <si>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</si>
  <si>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</si>
  <si>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</si>
  <si>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</si>
  <si>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</si>
  <si>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</si>
  <si>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</si>
  <si>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</si>
  <si>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</si>
  <si>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</si>
  <si>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</si>
  <si>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</si>
  <si>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</si>
  <si>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</si>
  <si>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</si>
  <si>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</si>
  <si>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</si>
  <si>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</si>
  <si>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</si>
  <si>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</si>
  <si>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</si>
  <si>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</si>
  <si>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</si>
  <si>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</si>
  <si>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</si>
  <si>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</si>
  <si>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</si>
  <si>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</si>
  <si>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</si>
  <si>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</si>
  <si>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</si>
  <si>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</si>
  <si>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</si>
  <si>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</si>
  <si>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</si>
  <si>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</si>
  <si>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</si>
  <si>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</si>
  <si>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</si>
  <si>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</si>
  <si>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</si>
  <si>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</si>
  <si>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</si>
  <si>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</si>
  <si>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</si>
  <si>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</si>
  <si>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</si>
  <si>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</si>
  <si>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</si>
  <si>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</si>
  <si>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</si>
  <si>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</si>
  <si>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</si>
  <si>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</si>
  <si>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</si>
  <si>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</si>
  <si>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</si>
  <si>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</si>
  <si>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</si>
  <si>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</si>
  <si>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</si>
  <si>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</si>
  <si>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</si>
  <si>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</si>
  <si>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</si>
  <si>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</si>
  <si>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</si>
  <si>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</si>
  <si>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</si>
  <si>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</si>
  <si>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</si>
  <si>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</si>
  <si>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</si>
  <si>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</si>
  <si>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</si>
  <si>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</si>
  <si>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</si>
  <si>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</si>
  <si>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</si>
  <si>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</si>
  <si>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</si>
  <si>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</si>
  <si>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</si>
  <si>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</si>
  <si>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</si>
  <si>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</si>
  <si>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</si>
  <si>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</si>
  <si>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</si>
  <si>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</si>
  <si>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</si>
  <si>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</si>
  <si>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</si>
  <si>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</si>
  <si>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</si>
  <si>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</si>
  <si>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</si>
  <si>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</si>
  <si>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</si>
  <si>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</si>
  <si>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</si>
  <si>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</si>
  <si>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</si>
  <si>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</si>
  <si>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</si>
  <si>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</si>
  <si>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</si>
  <si>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</si>
  <si>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</si>
  <si>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</si>
  <si>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</si>
  <si>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</si>
  <si>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</si>
  <si>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</si>
  <si>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</si>
  <si>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</si>
  <si>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</si>
  <si>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</si>
  <si>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</si>
  <si>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</si>
  <si>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</si>
  <si>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</si>
  <si>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</si>
  <si>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</si>
  <si>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</si>
  <si>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</si>
  <si>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</si>
  <si>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</si>
  <si>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</si>
  <si>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</si>
  <si>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</si>
  <si>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</si>
  <si>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</si>
  <si>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</si>
  <si>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</si>
  <si>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</si>
  <si>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</si>
  <si>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</si>
  <si>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</si>
  <si>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</si>
  <si>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</si>
  <si>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</si>
  <si>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</si>
  <si>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</si>
  <si>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</si>
  <si>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</si>
  <si>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</si>
  <si>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</si>
  <si>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</si>
  <si>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</si>
  <si>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</si>
  <si>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</si>
  <si>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</si>
  <si>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</si>
  <si>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</si>
  <si>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</si>
  <si>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</si>
  <si>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</si>
  <si>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</si>
  <si>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</si>
  <si>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</si>
  <si>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</si>
  <si>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</si>
  <si>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</si>
  <si>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</si>
  <si>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</si>
  <si>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</si>
  <si>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</si>
  <si>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</si>
  <si>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</si>
  <si>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</si>
  <si>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</si>
  <si>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</si>
  <si>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</si>
  <si>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</si>
  <si>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</si>
  <si>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</si>
  <si>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</si>
  <si>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</si>
  <si>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</si>
  <si>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</si>
  <si>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</si>
  <si>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</si>
  <si>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</si>
  <si>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</si>
  <si>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</si>
  <si>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</si>
  <si>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</si>
  <si>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</si>
  <si>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</si>
  <si>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</si>
  <si>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</si>
  <si>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</si>
  <si>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</si>
  <si>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</si>
  <si>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</si>
  <si>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</si>
  <si>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</si>
  <si>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</si>
  <si>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</si>
  <si>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</si>
  <si>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</si>
  <si>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</si>
  <si>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</si>
  <si>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</si>
  <si>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</si>
  <si>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</si>
  <si>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</si>
  <si>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</si>
  <si>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</si>
  <si>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</si>
  <si>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</si>
  <si>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</si>
  <si>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</si>
  <si>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</si>
  <si>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</si>
  <si>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</si>
  <si>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</si>
  <si>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</si>
  <si>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</si>
  <si>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</si>
  <si>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</si>
  <si>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</si>
  <si>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</si>
  <si>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</si>
  <si>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</si>
  <si>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</si>
  <si>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</si>
  <si>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</si>
  <si>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</si>
  <si>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</si>
  <si>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</si>
  <si>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</si>
  <si>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</si>
  <si>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</si>
  <si>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</si>
  <si>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</si>
  <si>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</si>
  <si>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</si>
  <si>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</si>
  <si>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</si>
  <si>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</si>
  <si>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</si>
  <si>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</si>
  <si>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</si>
  <si>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</si>
  <si>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</si>
  <si>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</si>
  <si>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</si>
  <si>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</si>
  <si>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</si>
  <si>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</si>
  <si>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</si>
  <si>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</si>
  <si>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</si>
  <si>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</si>
  <si>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</si>
  <si>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</si>
  <si>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</si>
  <si>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</si>
  <si>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</si>
  <si>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</si>
  <si>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</si>
  <si>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</si>
  <si>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</si>
  <si>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</si>
  <si>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</si>
  <si>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</si>
  <si>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</si>
  <si>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</si>
  <si>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</si>
  <si>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</si>
  <si>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</si>
  <si>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</si>
  <si>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</si>
  <si>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</si>
  <si>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</si>
  <si>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</si>
  <si>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</si>
  <si>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</si>
  <si>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</si>
  <si>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</si>
  <si>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</si>
  <si>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</si>
  <si>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</si>
  <si>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</si>
  <si>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</si>
  <si>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</si>
  <si>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</si>
  <si>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</si>
  <si>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</si>
  <si>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</si>
  <si>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</si>
  <si>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</si>
  <si>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</si>
  <si>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</si>
  <si>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</si>
  <si>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</si>
  <si>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</si>
  <si>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</si>
  <si>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</si>
  <si>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</si>
  <si>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</si>
  <si>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</si>
  <si>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</si>
  <si>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</si>
  <si>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</si>
  <si>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</si>
  <si>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</si>
  <si>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</si>
  <si>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</si>
  <si>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</si>
  <si>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</si>
  <si>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</si>
  <si>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</si>
  <si>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</si>
  <si>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</si>
  <si>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</si>
  <si>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</si>
  <si>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</si>
  <si>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</si>
  <si>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</si>
  <si>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</si>
  <si>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</si>
  <si>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</si>
  <si>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</si>
  <si>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</si>
  <si>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</si>
  <si>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</si>
  <si>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</si>
  <si>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</si>
  <si>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</si>
  <si>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</si>
  <si>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</si>
  <si>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</si>
  <si>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</si>
  <si>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</si>
  <si>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</si>
  <si>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</si>
  <si>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</si>
  <si>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</si>
  <si>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</si>
  <si>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</si>
  <si>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</si>
  <si>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</si>
  <si>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</si>
  <si>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</si>
  <si>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</si>
  <si>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</si>
  <si>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</si>
  <si>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</si>
  <si>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</si>
  <si>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</si>
  <si>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</si>
  <si>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</si>
  <si>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</si>
  <si>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</si>
  <si>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</si>
  <si>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</si>
  <si>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</si>
  <si>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</si>
  <si>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</si>
  <si>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</si>
  <si>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</si>
  <si>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</si>
  <si>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</si>
  <si>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</si>
  <si>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</si>
  <si>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</si>
  <si>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</si>
  <si>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</si>
  <si>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</si>
  <si>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</si>
  <si>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</si>
  <si>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</si>
  <si>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</si>
  <si>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</si>
  <si>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</si>
  <si>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</si>
  <si>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</si>
  <si>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</si>
  <si>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</si>
  <si>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</si>
  <si>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</si>
  <si>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</si>
  <si>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</si>
  <si>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</si>
  <si>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</si>
  <si>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</si>
  <si>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</si>
  <si>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</si>
  <si>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</si>
  <si>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</si>
  <si>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</si>
  <si>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</si>
  <si>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</si>
  <si>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</si>
  <si>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</si>
  <si>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</si>
  <si>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</si>
  <si>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</si>
  <si>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</si>
  <si>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</si>
  <si>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</si>
  <si>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</si>
  <si>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</si>
  <si>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</si>
  <si>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</si>
  <si>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</si>
  <si>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</si>
  <si>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</si>
  <si>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</si>
  <si>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</si>
  <si>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</si>
  <si>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</si>
  <si>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</si>
  <si>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</si>
  <si>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</si>
  <si>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</si>
  <si>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</si>
  <si>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</si>
  <si>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</si>
  <si>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</si>
  <si>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</si>
  <si>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</si>
  <si>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</si>
  <si>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</si>
  <si>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</si>
  <si>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</si>
  <si>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</si>
  <si>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</si>
  <si>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</si>
  <si>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</si>
  <si>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</si>
  <si>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</si>
  <si>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</si>
  <si>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</si>
  <si>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</si>
  <si>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</si>
  <si>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</si>
  <si>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</si>
  <si>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</si>
  <si>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</si>
  <si>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</si>
  <si>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</si>
  <si>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</si>
  <si>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</si>
  <si>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</si>
  <si>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</si>
  <si>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</si>
  <si>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</si>
  <si>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</si>
  <si>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</si>
  <si>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</si>
  <si>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</si>
  <si>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</si>
  <si>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</si>
  <si>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</si>
  <si>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</si>
  <si>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</si>
  <si>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</si>
  <si>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</si>
  <si>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</si>
  <si>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</si>
  <si>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</si>
  <si>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</si>
  <si>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</si>
  <si>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</si>
  <si>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</si>
  <si>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</si>
  <si>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</si>
  <si>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</si>
  <si>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</si>
  <si>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</si>
  <si>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</si>
  <si>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</si>
  <si>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</si>
  <si>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</si>
  <si>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</si>
  <si>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</si>
  <si>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</si>
  <si>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</si>
  <si>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</si>
  <si>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</si>
  <si>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</si>
  <si>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</si>
  <si>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</si>
  <si>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</si>
  <si>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</si>
  <si>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</si>
  <si>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</si>
  <si>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</si>
  <si>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</si>
  <si>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</si>
  <si>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</si>
  <si>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</si>
  <si>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</si>
  <si>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</si>
  <si>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</si>
  <si>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</si>
  <si>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</si>
  <si>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</si>
  <si>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</si>
  <si>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</si>
  <si>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</si>
  <si>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</si>
  <si>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</si>
  <si>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</si>
  <si>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</si>
  <si>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</si>
  <si>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</si>
  <si>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</si>
  <si>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</si>
  <si>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</si>
  <si>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</si>
  <si>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</si>
  <si>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</si>
  <si>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</si>
  <si>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</si>
  <si>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</si>
  <si>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</si>
  <si>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</si>
  <si>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</si>
  <si>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</si>
  <si>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</si>
  <si>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</si>
  <si>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</si>
  <si>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</si>
  <si>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</si>
  <si>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</si>
  <si>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</si>
  <si>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</si>
  <si>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</si>
  <si>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</si>
  <si>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</si>
  <si>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</si>
  <si>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</si>
  <si>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</si>
  <si>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</si>
  <si>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</si>
  <si>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</si>
  <si>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</si>
  <si>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</si>
  <si>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</si>
  <si>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</si>
  <si>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</si>
  <si>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</si>
  <si>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</si>
  <si>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</si>
  <si>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</si>
  <si>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</si>
  <si>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</si>
  <si>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</si>
  <si>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</si>
  <si>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</si>
  <si>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</si>
  <si>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</si>
  <si>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</si>
  <si>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</si>
  <si>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</si>
  <si>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</si>
  <si>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</si>
  <si>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</si>
  <si>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</si>
  <si>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</si>
  <si>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</si>
  <si>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</si>
  <si>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</si>
  <si>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</si>
  <si>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</si>
  <si>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</si>
  <si>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</si>
  <si>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</si>
  <si>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</si>
  <si>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</si>
  <si>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</si>
  <si>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</si>
  <si>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</si>
  <si>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</si>
  <si>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</si>
  <si>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</si>
  <si>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</si>
  <si>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</si>
  <si>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</si>
  <si>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</si>
  <si>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</si>
  <si>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</si>
  <si>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</si>
  <si>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</si>
  <si>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</si>
  <si>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</si>
  <si>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</si>
  <si>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</si>
  <si>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</si>
  <si>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</si>
  <si>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</si>
  <si>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</si>
  <si>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</si>
  <si>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</si>
  <si>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</si>
  <si>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</si>
  <si>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</si>
  <si>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</si>
  <si>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</si>
  <si>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</si>
  <si>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</si>
  <si>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</si>
  <si>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</si>
  <si>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</si>
  <si>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</si>
  <si>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</si>
  <si>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</si>
  <si>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</si>
  <si>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</si>
  <si>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</si>
  <si>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</si>
  <si>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</si>
  <si>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</si>
  <si>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</si>
  <si>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</si>
  <si>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</si>
  <si>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</si>
  <si>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</si>
  <si>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</si>
  <si>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</si>
  <si>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</si>
  <si>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</si>
  <si>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</si>
  <si>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</si>
  <si>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</si>
  <si>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</si>
  <si>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</si>
  <si>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</si>
  <si>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</si>
  <si>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</si>
  <si>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</si>
  <si>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</si>
  <si>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</si>
  <si>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</si>
  <si>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</si>
  <si>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</si>
  <si>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</si>
  <si>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</si>
  <si>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</si>
  <si>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</si>
  <si>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</si>
  <si>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</si>
  <si>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</si>
  <si>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</si>
  <si>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</si>
  <si>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</si>
  <si>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</si>
  <si>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</si>
  <si>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</si>
  <si>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</si>
  <si>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</si>
  <si>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</si>
  <si>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</si>
  <si>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</si>
  <si>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</si>
  <si>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</si>
  <si>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</si>
  <si>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</si>
  <si>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</si>
  <si>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</si>
  <si>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</si>
  <si>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</si>
  <si>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</si>
  <si>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</si>
  <si>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</si>
  <si>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</si>
  <si>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</si>
  <si>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</si>
  <si>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</si>
  <si>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</si>
  <si>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</si>
  <si>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</si>
  <si>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</si>
  <si>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</si>
  <si>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</si>
  <si>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</si>
  <si>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</si>
  <si>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</si>
  <si>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</si>
  <si>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</si>
  <si>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</si>
  <si>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</si>
  <si>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</si>
  <si>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</si>
  <si>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</si>
  <si>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</si>
  <si>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</si>
  <si>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</si>
  <si>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</si>
  <si>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</si>
  <si>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</si>
  <si>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</si>
  <si>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</si>
  <si>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</si>
  <si>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</si>
  <si>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</si>
  <si>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</si>
  <si>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</si>
  <si>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</si>
  <si>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</si>
  <si>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</si>
  <si>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</si>
  <si>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</si>
  <si>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</si>
  <si>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</si>
  <si>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</si>
  <si>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</si>
  <si>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</si>
  <si>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</si>
  <si>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</si>
  <si>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</si>
  <si>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</si>
  <si>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</si>
  <si>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</si>
  <si>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</si>
  <si>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</si>
  <si>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</si>
  <si>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</si>
  <si>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</si>
  <si>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</si>
  <si>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</si>
  <si>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</si>
  <si>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</si>
  <si>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</si>
  <si>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</si>
  <si>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</si>
  <si>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</si>
  <si>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</si>
  <si>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</si>
  <si>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</si>
  <si>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</si>
  <si>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</si>
  <si>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</si>
  <si>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</si>
  <si>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</si>
  <si>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</si>
  <si>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</si>
  <si>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</si>
  <si>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</si>
  <si>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</si>
  <si>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</si>
  <si>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</si>
  <si>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</si>
  <si>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</si>
  <si>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</si>
  <si>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</si>
  <si>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</si>
  <si>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</si>
  <si>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</si>
  <si>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</si>
  <si>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</si>
  <si>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</si>
  <si>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</si>
  <si>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</si>
  <si>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</si>
  <si>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</si>
  <si>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</si>
  <si>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</si>
  <si>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</si>
  <si>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</si>
  <si>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</si>
  <si>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</si>
  <si>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</si>
  <si>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</si>
  <si>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</si>
  <si>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</si>
  <si>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</si>
  <si>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</si>
  <si>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</si>
  <si>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</si>
  <si>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</si>
  <si>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</si>
  <si>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</si>
  <si>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</si>
  <si>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</si>
  <si>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</si>
  <si>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</si>
  <si>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</si>
  <si>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</si>
  <si>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</si>
  <si>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</si>
  <si>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</si>
  <si>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</si>
  <si>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</si>
  <si>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</si>
  <si>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</si>
  <si>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</si>
  <si>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</si>
  <si>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</si>
  <si>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</si>
  <si>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</si>
  <si>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</si>
  <si>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</si>
  <si>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</si>
  <si>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</si>
  <si>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</si>
  <si>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</si>
  <si>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</si>
  <si>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</si>
  <si>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</si>
  <si>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</si>
  <si>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</si>
  <si>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</si>
  <si>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</si>
  <si>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</si>
  <si>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</si>
  <si>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</si>
  <si>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</si>
  <si>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</si>
  <si>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</si>
  <si>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</si>
  <si>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</si>
  <si>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</si>
  <si>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</si>
  <si>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</si>
  <si>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</si>
  <si>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</si>
  <si>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</si>
  <si>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</si>
  <si>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</si>
  <si>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</si>
  <si>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</si>
  <si>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</si>
  <si>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</si>
  <si>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</si>
  <si>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</si>
  <si>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</si>
  <si>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</si>
  <si>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</si>
  <si>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</si>
  <si>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</si>
  <si>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</si>
  <si>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</si>
  <si>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</si>
  <si>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</si>
  <si>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</si>
  <si>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</si>
  <si>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</si>
  <si>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</si>
  <si>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</si>
  <si>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</si>
  <si>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</si>
  <si>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</si>
  <si>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</si>
  <si>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</si>
  <si>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</si>
  <si>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</si>
  <si>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</si>
  <si>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</si>
  <si>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</si>
  <si>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</si>
  <si>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</si>
  <si>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</si>
  <si>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</si>
  <si>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</si>
  <si>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</si>
  <si>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</si>
  <si>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</si>
  <si>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</si>
  <si>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</si>
  <si>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</si>
  <si>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</si>
  <si>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</si>
  <si>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</si>
  <si>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</si>
  <si>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</si>
  <si>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</si>
  <si>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</si>
  <si>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</si>
  <si>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</si>
  <si>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</si>
  <si>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</si>
  <si>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</si>
  <si>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</si>
  <si>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</si>
  <si>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</si>
  <si>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</si>
  <si>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</si>
  <si>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</si>
  <si>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</si>
  <si>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</si>
  <si>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</si>
  <si>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</si>
  <si>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</si>
  <si>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</si>
  <si>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</si>
  <si>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</si>
  <si>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</si>
  <si>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</si>
  <si>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</si>
  <si>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</si>
  <si>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</si>
  <si>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</si>
  <si>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</si>
  <si>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</si>
  <si>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</si>
  <si>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</si>
  <si>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</si>
  <si>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</si>
  <si>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</si>
  <si>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</si>
  <si>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</si>
  <si>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</si>
  <si>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</si>
  <si>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</si>
  <si>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</si>
  <si>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</si>
  <si>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</si>
  <si>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</si>
  <si>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</si>
  <si>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</si>
  <si>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</si>
  <si>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</si>
  <si>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</si>
  <si>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</si>
  <si>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</si>
  <si>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</si>
  <si>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</si>
  <si>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</si>
  <si>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</si>
  <si>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</si>
  <si>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</si>
  <si>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</si>
  <si>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</si>
  <si>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</si>
  <si>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</si>
  <si>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</si>
  <si>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</si>
  <si>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</si>
  <si>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</si>
  <si>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</si>
  <si>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</si>
  <si>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</si>
  <si>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</si>
  <si>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</si>
  <si>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</si>
  <si>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</si>
  <si>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</si>
  <si>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</si>
  <si>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</si>
  <si>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</si>
  <si>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</si>
  <si>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</si>
  <si>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</si>
  <si>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</si>
  <si>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</si>
  <si>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</si>
  <si>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</si>
  <si>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</si>
  <si>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</si>
  <si>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</si>
  <si>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</si>
  <si>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</si>
  <si>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</si>
  <si>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</si>
  <si>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</si>
  <si>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</si>
  <si>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</si>
  <si>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</si>
  <si>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</si>
  <si>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</si>
  <si>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</si>
  <si>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</si>
  <si>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</si>
  <si>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</si>
  <si>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</si>
  <si>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</si>
  <si>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</si>
  <si>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</si>
  <si>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</si>
  <si>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</si>
  <si>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</si>
  <si>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</si>
  <si>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</si>
  <si>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</si>
  <si>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</si>
  <si>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</si>
  <si>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</si>
  <si>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</si>
  <si>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</si>
  <si>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</si>
  <si>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</si>
  <si>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</si>
  <si>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</si>
  <si>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</si>
  <si>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</si>
  <si>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</si>
  <si>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</si>
  <si>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</si>
  <si>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</si>
  <si>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</si>
  <si>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</si>
  <si>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</si>
  <si>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</si>
  <si>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</si>
  <si>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</si>
  <si>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</si>
  <si>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</si>
  <si>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</si>
  <si>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</si>
  <si>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</si>
  <si>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</si>
  <si>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</si>
  <si>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</si>
  <si>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</si>
  <si>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</si>
  <si>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</si>
  <si>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</si>
  <si>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</si>
  <si>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</si>
  <si>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</si>
  <si>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</si>
  <si>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</si>
  <si>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</si>
  <si>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</si>
  <si>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</si>
  <si>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</si>
  <si>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</si>
  <si>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</si>
  <si>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</si>
  <si>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</si>
  <si>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</si>
  <si>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</si>
  <si>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</si>
  <si>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</si>
  <si>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</si>
  <si>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</si>
  <si>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</si>
  <si>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</si>
  <si>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</si>
  <si>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</si>
  <si>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</si>
  <si>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</si>
  <si>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</si>
  <si>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</si>
  <si>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</si>
  <si>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</si>
  <si>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</si>
  <si>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</si>
  <si>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</si>
  <si>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</si>
  <si>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</si>
  <si>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</si>
  <si>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</si>
  <si>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</si>
  <si>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</si>
  <si>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</si>
  <si>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</si>
  <si>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</si>
  <si>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</si>
  <si>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</si>
  <si>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</si>
  <si>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</si>
  <si>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</si>
  <si>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</si>
  <si>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</si>
  <si>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</si>
  <si>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</si>
  <si>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</si>
  <si>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</si>
  <si>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</si>
  <si>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</si>
  <si>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</si>
  <si>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</si>
  <si>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</si>
  <si>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</si>
  <si>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</si>
  <si>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</si>
  <si>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</si>
  <si>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</si>
  <si>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</si>
  <si>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</si>
  <si>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</si>
  <si>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</si>
  <si>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</si>
  <si>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</si>
  <si>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</si>
  <si>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</si>
  <si>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</si>
  <si>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</si>
  <si>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</si>
  <si>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</si>
  <si>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</si>
  <si>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</si>
  <si>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</si>
  <si>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</si>
  <si>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</si>
  <si>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</si>
  <si>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</si>
  <si>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</si>
  <si>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</si>
  <si>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</si>
  <si>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</si>
  <si>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</si>
  <si>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</si>
  <si>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</si>
  <si>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</si>
  <si>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</si>
  <si>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</si>
  <si>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</si>
  <si>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</si>
  <si>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</si>
  <si>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</si>
  <si>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</si>
  <si>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</si>
  <si>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</si>
  <si>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</si>
  <si>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</si>
  <si>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</si>
  <si>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</si>
  <si>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</si>
  <si>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</si>
  <si>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</si>
  <si>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</si>
  <si>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</si>
  <si>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</si>
  <si>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</si>
  <si>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</si>
  <si>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</si>
  <si>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</si>
  <si>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</si>
  <si>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</si>
  <si>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</si>
  <si>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</si>
  <si>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</si>
  <si>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</si>
  <si>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</si>
  <si>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</si>
  <si>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</si>
  <si>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</si>
  <si>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</si>
  <si>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</si>
  <si>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</si>
  <si>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</si>
  <si>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</si>
  <si>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</si>
  <si>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</si>
  <si>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</si>
  <si>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</si>
  <si>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</si>
  <si>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</si>
  <si>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</si>
  <si>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</si>
  <si>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</si>
  <si>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</si>
  <si>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</si>
  <si>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</si>
  <si>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</si>
  <si>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</si>
  <si>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</si>
  <si>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</si>
  <si>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</si>
  <si>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</si>
  <si>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</si>
  <si>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</si>
  <si>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</si>
  <si>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</si>
  <si>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</si>
  <si>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</si>
  <si>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</si>
  <si>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</si>
  <si>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</si>
  <si>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</si>
  <si>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</si>
  <si>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</si>
  <si>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</si>
  <si>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</si>
  <si>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</si>
  <si>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</si>
  <si>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</si>
  <si>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</si>
  <si>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</si>
  <si>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</si>
  <si>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</si>
  <si>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</si>
  <si>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</si>
  <si>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</si>
  <si>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</si>
  <si>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</si>
  <si>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</si>
  <si>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</si>
  <si>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</si>
  <si>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</si>
  <si>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</si>
  <si>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</si>
  <si>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</si>
  <si>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</si>
  <si>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</si>
  <si>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</si>
  <si>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</si>
  <si>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</si>
  <si>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</si>
  <si>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</si>
  <si>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</si>
  <si>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</si>
  <si>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</si>
  <si>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</si>
  <si>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</si>
  <si>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</si>
  <si>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</si>
  <si>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</si>
  <si>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</si>
  <si>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</si>
  <si>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</si>
  <si>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</si>
  <si>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</si>
  <si>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</si>
  <si>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</si>
  <si>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</si>
  <si>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</si>
  <si>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</si>
  <si>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</si>
  <si>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</si>
  <si>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</si>
  <si>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</si>
  <si>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</si>
  <si>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</si>
  <si>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</si>
  <si>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</si>
  <si>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</si>
  <si>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</si>
  <si>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</si>
  <si>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</si>
  <si>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</si>
  <si>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</si>
  <si>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</si>
  <si>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</si>
  <si>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</si>
  <si>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</si>
  <si>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</si>
  <si>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</si>
  <si>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</si>
  <si>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</si>
  <si>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</si>
  <si>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</si>
  <si>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</si>
  <si>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</si>
  <si>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</si>
  <si>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</si>
  <si>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</si>
  <si>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</si>
  <si>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</si>
  <si>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</si>
  <si>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</si>
  <si>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</si>
  <si>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</si>
  <si>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</si>
  <si>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</si>
  <si>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</si>
  <si>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</si>
  <si>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</si>
  <si>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</si>
  <si>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</si>
  <si>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</si>
  <si>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</si>
  <si>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</si>
  <si>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</si>
  <si>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</si>
  <si>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</si>
  <si>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</si>
  <si>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</si>
  <si>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</si>
  <si>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</si>
  <si>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</si>
  <si>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</si>
  <si>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</si>
  <si>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</si>
  <si>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</si>
  <si>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</si>
  <si>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</si>
  <si>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</si>
  <si>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</si>
  <si>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</si>
  <si>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</si>
  <si>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</si>
  <si>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</si>
  <si>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</si>
  <si>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</si>
  <si>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</si>
  <si>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</si>
  <si>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</si>
  <si>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</si>
  <si>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</si>
  <si>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</si>
  <si>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</si>
  <si>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</si>
  <si>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</si>
  <si>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</si>
  <si>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</si>
  <si>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</si>
  <si>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</si>
  <si>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</si>
  <si>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</si>
  <si>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</si>
  <si>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</si>
  <si>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</si>
  <si>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</si>
  <si>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</si>
  <si>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</si>
  <si>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</si>
  <si>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</si>
  <si>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</si>
  <si>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</si>
  <si>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</si>
  <si>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</si>
  <si>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</si>
  <si>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</si>
  <si>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</si>
  <si>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</si>
  <si>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</si>
  <si>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</si>
  <si>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</si>
  <si>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</si>
  <si>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</si>
  <si>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</si>
  <si>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</si>
  <si>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</si>
  <si>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</si>
  <si>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</si>
  <si>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</si>
  <si>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</si>
  <si>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</si>
  <si>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</si>
  <si>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</si>
  <si>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</si>
  <si>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</si>
  <si>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</si>
  <si>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</si>
  <si>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</si>
  <si>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</si>
  <si>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</si>
  <si>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</si>
  <si>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</si>
  <si>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</si>
  <si>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</si>
  <si>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</si>
  <si>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</si>
  <si>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</si>
  <si>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</si>
  <si>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</si>
  <si>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</si>
  <si>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</si>
  <si>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</si>
  <si>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</si>
  <si>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</si>
  <si>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</si>
  <si>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</si>
  <si>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</si>
  <si>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</si>
  <si>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</si>
  <si>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</si>
  <si>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</si>
  <si>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</si>
  <si>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</si>
  <si>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</si>
  <si>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</si>
  <si>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</si>
  <si>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</si>
  <si>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</si>
  <si>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</si>
  <si>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</si>
  <si>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</si>
  <si>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</si>
  <si>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</si>
  <si>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</si>
  <si>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</si>
  <si>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</si>
  <si>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</si>
  <si>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</si>
  <si>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</si>
  <si>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</si>
  <si>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</si>
  <si>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</si>
  <si>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</si>
  <si>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</si>
  <si>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</si>
  <si>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</si>
  <si>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</si>
  <si>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</si>
  <si>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</si>
  <si>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</si>
  <si>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</si>
  <si>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</si>
  <si>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</si>
  <si>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</si>
  <si>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</si>
  <si>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</si>
  <si>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</si>
  <si>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</si>
  <si>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</si>
  <si>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</si>
  <si>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</si>
  <si>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</si>
  <si>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</si>
  <si>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</si>
  <si>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</si>
  <si>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</si>
  <si>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</si>
  <si>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</si>
  <si>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</si>
  <si>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</si>
  <si>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</si>
  <si>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</si>
  <si>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</si>
  <si>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</si>
  <si>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</si>
  <si>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</si>
  <si>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</si>
  <si>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</si>
  <si>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</si>
  <si>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</si>
  <si>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</si>
  <si>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</si>
  <si>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</si>
  <si>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</si>
  <si>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</si>
  <si>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</si>
  <si>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</si>
  <si>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</si>
  <si>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</si>
  <si>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</si>
  <si>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</si>
  <si>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</si>
  <si>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</si>
  <si>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</si>
  <si>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</si>
  <si>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</si>
  <si>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</si>
  <si>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</si>
  <si>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</si>
  <si>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</si>
  <si>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</si>
  <si>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</si>
  <si>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</si>
  <si>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</si>
  <si>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</si>
  <si>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</si>
  <si>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</si>
  <si>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</si>
  <si>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</si>
  <si>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</si>
  <si>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</si>
  <si>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</si>
  <si>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</si>
  <si>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</si>
  <si>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</si>
  <si>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</si>
  <si>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</si>
  <si>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</si>
  <si>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</si>
  <si>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</si>
  <si>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</si>
  <si>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</si>
  <si>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</si>
  <si>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</si>
  <si>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</si>
  <si>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</si>
  <si>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</si>
  <si>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</si>
  <si>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</si>
  <si>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</si>
  <si>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</si>
  <si>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</si>
  <si>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</si>
  <si>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</si>
  <si>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</si>
  <si>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</si>
  <si>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</si>
  <si>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</si>
  <si>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</si>
  <si>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</si>
  <si>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</si>
  <si>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</si>
  <si>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</si>
  <si>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</si>
  <si>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</si>
  <si>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</si>
  <si>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</si>
  <si>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</si>
  <si>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</si>
  <si>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</si>
  <si>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</si>
  <si>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</si>
  <si>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</si>
  <si>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</si>
  <si>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</si>
  <si>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</si>
  <si>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</si>
  <si>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</si>
  <si>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</si>
  <si>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</si>
  <si>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</si>
  <si>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</si>
  <si>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</si>
  <si>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</si>
  <si>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</si>
  <si>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</si>
  <si>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</si>
  <si>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</si>
  <si>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</si>
  <si>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</si>
  <si>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</si>
  <si>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</si>
  <si>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</si>
  <si>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</si>
  <si>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</si>
  <si>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</si>
  <si>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</si>
  <si>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</si>
  <si>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</si>
  <si>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</si>
  <si>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</si>
  <si>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</si>
  <si>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</si>
  <si>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</si>
  <si>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</si>
  <si>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</si>
  <si>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</si>
  <si>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</si>
  <si>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</si>
  <si>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</si>
  <si>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</si>
  <si>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</si>
  <si>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</si>
  <si>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</si>
  <si>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</si>
  <si>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</si>
  <si>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</si>
  <si>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</si>
  <si>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</si>
  <si>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</si>
  <si>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</si>
  <si>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</si>
  <si>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</si>
  <si>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</si>
  <si>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</si>
  <si>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</si>
  <si>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</si>
  <si>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</si>
  <si>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</si>
  <si>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</si>
  <si>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</si>
  <si>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</si>
  <si>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</si>
  <si>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</si>
  <si>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</si>
  <si>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</si>
  <si>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</si>
  <si>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</si>
  <si>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</si>
  <si>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</si>
  <si>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</si>
  <si>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</si>
  <si>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</si>
  <si>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</si>
  <si>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</si>
  <si>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</si>
  <si>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</si>
  <si>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</si>
  <si>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</si>
  <si>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</si>
  <si>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</si>
  <si>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</si>
  <si>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</si>
  <si>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</si>
  <si>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</si>
  <si>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</si>
  <si>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</si>
  <si>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</si>
  <si>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</si>
  <si>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</si>
  <si>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</si>
  <si>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</si>
  <si>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</si>
  <si>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</si>
  <si>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</si>
  <si>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</si>
  <si>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</si>
  <si>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</si>
  <si>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</si>
  <si>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</si>
  <si>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</si>
  <si>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</si>
  <si>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</si>
  <si>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</si>
  <si>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</si>
  <si>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</si>
  <si>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</si>
  <si>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</si>
  <si>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</si>
  <si>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</si>
  <si>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</si>
  <si>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</si>
  <si>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</si>
  <si>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</si>
  <si>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</si>
  <si>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</si>
  <si>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</si>
  <si>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</si>
  <si>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</si>
  <si>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</si>
  <si>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</si>
  <si>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</si>
  <si>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</si>
  <si>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</si>
  <si>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</si>
  <si>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</si>
  <si>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</si>
  <si>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</si>
  <si>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</si>
  <si>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</si>
  <si>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</si>
  <si>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</si>
  <si>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</si>
  <si>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</si>
  <si>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</si>
  <si>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</si>
  <si>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</si>
  <si>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</si>
  <si>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</si>
  <si>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</si>
  <si>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</si>
  <si>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</si>
  <si>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</si>
  <si>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</si>
  <si>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</si>
  <si>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</si>
  <si>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</si>
  <si>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</si>
  <si>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</si>
  <si>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</si>
  <si>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</si>
  <si>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</si>
  <si>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</si>
  <si>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</si>
  <si>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</si>
  <si>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</si>
  <si>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</si>
  <si>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</si>
  <si>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</si>
  <si>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</si>
  <si>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</si>
  <si>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</si>
  <si>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</si>
  <si>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</si>
  <si>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</si>
  <si>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</si>
  <si>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</si>
  <si>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</si>
  <si>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</si>
  <si>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</si>
  <si>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</si>
  <si>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</si>
  <si>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</si>
  <si>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</si>
  <si>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</si>
  <si>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</si>
  <si>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</si>
  <si>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</si>
  <si>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</si>
  <si>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</si>
  <si>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</si>
  <si>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</si>
  <si>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</si>
  <si>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</si>
  <si>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</si>
  <si>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</si>
  <si>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</si>
  <si>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</si>
  <si>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</si>
  <si>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</si>
  <si>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</si>
  <si>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</si>
  <si>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</si>
  <si>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</si>
  <si>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</si>
  <si>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</si>
  <si>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</si>
  <si>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</si>
  <si>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</si>
  <si>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</si>
  <si>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</si>
  <si>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</si>
  <si>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</si>
  <si>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</si>
  <si>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</si>
  <si>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</si>
  <si>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</si>
  <si>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</si>
  <si>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</si>
  <si>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</si>
  <si>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</si>
  <si>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</si>
  <si>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</si>
  <si>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</si>
  <si>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</si>
  <si>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</si>
  <si>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</si>
  <si>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</si>
  <si>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</si>
  <si>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</si>
  <si>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</si>
  <si>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</si>
  <si>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</si>
  <si>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</si>
  <si>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</si>
  <si>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</si>
  <si>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</si>
  <si>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</si>
  <si>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</si>
  <si>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</si>
  <si>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</si>
  <si>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</si>
  <si>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</si>
  <si>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</si>
  <si>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</si>
  <si>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</si>
  <si>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</si>
  <si>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</si>
  <si>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</si>
  <si>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</si>
  <si>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</si>
  <si>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</si>
  <si>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</si>
  <si>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</si>
  <si>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</si>
  <si>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</si>
  <si>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</si>
  <si>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</si>
  <si>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</si>
  <si>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</si>
  <si>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</si>
  <si>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</si>
  <si>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</si>
  <si>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</si>
  <si>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</si>
  <si>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</si>
  <si>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</si>
  <si>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</si>
  <si>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</si>
  <si>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</si>
  <si>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</si>
  <si>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</si>
  <si>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</si>
  <si>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</si>
  <si>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</si>
  <si>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</si>
  <si>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</si>
  <si>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</si>
  <si>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</si>
  <si>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</si>
  <si>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</si>
  <si>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</si>
  <si>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</si>
  <si>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</si>
  <si>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</si>
  <si>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</si>
  <si>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</si>
  <si>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</si>
  <si>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</si>
  <si>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</si>
  <si>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</si>
  <si>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</si>
  <si>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</si>
  <si>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</si>
  <si>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</si>
  <si>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</si>
  <si>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</si>
  <si>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</si>
  <si>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</si>
  <si>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</si>
  <si>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</si>
  <si>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</si>
  <si>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</si>
  <si>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</si>
  <si>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</si>
  <si>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</si>
  <si>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</si>
  <si>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</si>
  <si>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</si>
  <si>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</si>
  <si>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</si>
  <si>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</si>
  <si>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</si>
  <si>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</si>
  <si>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</si>
  <si>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</si>
  <si>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</si>
  <si>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</si>
  <si>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</si>
  <si>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</si>
  <si>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</si>
  <si>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</si>
  <si>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</si>
  <si>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</si>
  <si>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</si>
  <si>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</si>
  <si>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</si>
  <si>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</si>
  <si>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</si>
  <si>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</si>
  <si>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</si>
  <si>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</si>
  <si>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</si>
  <si>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</si>
  <si>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</si>
  <si>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</si>
  <si>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</si>
  <si>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</si>
  <si>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</si>
  <si>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</si>
  <si>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</si>
  <si>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</si>
  <si>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</si>
  <si>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</si>
  <si>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</si>
  <si>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</si>
  <si>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</si>
  <si>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</si>
  <si>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</si>
  <si>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</si>
  <si>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</si>
  <si>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</si>
  <si>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</si>
  <si>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</si>
  <si>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</si>
  <si>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</si>
  <si>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</si>
  <si>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</si>
  <si>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</si>
  <si>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</si>
  <si>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</si>
  <si>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</si>
  <si>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</si>
  <si>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</si>
  <si>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</si>
  <si>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</si>
  <si>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</si>
  <si>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</si>
  <si>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</si>
  <si>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</si>
  <si>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</si>
  <si>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</si>
  <si>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</si>
  <si>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</si>
  <si>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</si>
  <si>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</si>
  <si>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</si>
  <si>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</si>
  <si>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</si>
  <si>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</si>
  <si>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</si>
  <si>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</si>
  <si>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</si>
  <si>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</si>
  <si>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</si>
  <si>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</si>
  <si>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</si>
  <si>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</si>
  <si>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</si>
  <si>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</si>
  <si>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</si>
  <si>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</si>
  <si>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</si>
  <si>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</si>
  <si>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</si>
  <si>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</si>
  <si>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</si>
  <si>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</si>
  <si>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</si>
  <si>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</si>
  <si>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</si>
  <si>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</si>
  <si>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</si>
  <si>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</si>
  <si>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</si>
  <si>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</si>
  <si>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</si>
  <si>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</si>
  <si>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</si>
  <si>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</si>
  <si>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</si>
  <si>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</si>
  <si>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</si>
  <si>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</si>
  <si>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</si>
  <si>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</si>
  <si>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</si>
  <si>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</si>
  <si>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</si>
  <si>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</si>
  <si>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</si>
  <si>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</si>
  <si>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</si>
  <si>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</si>
  <si>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</si>
  <si>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</si>
  <si>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</si>
  <si>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</si>
  <si>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</si>
  <si>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</si>
  <si>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</si>
  <si>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</si>
  <si>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</si>
  <si>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</si>
  <si>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</si>
  <si>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</si>
  <si>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</si>
  <si>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</si>
  <si>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</si>
  <si>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</si>
  <si>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</si>
  <si>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</si>
  <si>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</si>
  <si>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</si>
  <si>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</si>
  <si>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</si>
  <si>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</si>
  <si>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</si>
  <si>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</si>
  <si>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</si>
  <si>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</si>
  <si>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</si>
  <si>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</si>
  <si>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</si>
  <si>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</si>
  <si>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</si>
  <si>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</si>
  <si>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</si>
  <si>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</si>
  <si>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</si>
  <si>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</si>
  <si>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</si>
  <si>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</si>
  <si>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</si>
  <si>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</si>
  <si>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</si>
  <si>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</si>
  <si>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</si>
  <si>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</si>
  <si>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</si>
  <si>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</si>
  <si>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</si>
  <si>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</si>
  <si>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</si>
  <si>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</si>
  <si>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</si>
  <si>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</si>
  <si>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</si>
  <si>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</si>
  <si>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</si>
  <si>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</si>
  <si>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</si>
  <si>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</si>
  <si>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</si>
  <si>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</si>
  <si>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</si>
  <si>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</si>
  <si>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</si>
  <si>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</si>
  <si>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</si>
  <si>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</si>
  <si>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</si>
  <si>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</si>
  <si>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</si>
  <si>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</si>
  <si>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</si>
  <si>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</si>
  <si>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</si>
  <si>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</si>
  <si>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</si>
  <si>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</si>
  <si>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</si>
  <si>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</si>
  <si>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</si>
  <si>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</si>
  <si>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</si>
  <si>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</si>
  <si>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</si>
  <si>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</si>
  <si>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</si>
  <si>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</si>
  <si>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</si>
  <si>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</si>
  <si>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</si>
  <si>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</si>
  <si>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</si>
  <si>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</si>
  <si>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</si>
  <si>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</si>
  <si>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</si>
  <si>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</si>
  <si>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</si>
  <si>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</si>
  <si>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</si>
  <si>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</si>
  <si>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</si>
  <si>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</si>
  <si>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</si>
  <si>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</si>
  <si>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</si>
  <si>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</si>
  <si>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</si>
  <si>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</si>
  <si>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</si>
  <si>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</si>
  <si>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</si>
  <si>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</si>
  <si>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</si>
  <si>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</si>
  <si>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</si>
  <si>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</si>
  <si>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</si>
  <si>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</si>
  <si>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</si>
  <si>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</si>
  <si>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</si>
  <si>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</si>
  <si>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</si>
  <si>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</si>
  <si>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</si>
  <si>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</si>
  <si>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</si>
  <si>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</si>
  <si>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</si>
  <si>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</si>
  <si>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</si>
  <si>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</si>
  <si>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</si>
  <si>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</si>
  <si>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</si>
  <si>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</si>
  <si>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</si>
  <si>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</si>
  <si>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</si>
  <si>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</si>
  <si>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</si>
  <si>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</si>
  <si>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</si>
  <si>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</si>
  <si>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</si>
  <si>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</si>
  <si>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</si>
  <si>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</si>
  <si>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</si>
  <si>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</si>
  <si>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</si>
  <si>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</si>
  <si>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</si>
  <si>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</si>
  <si>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</si>
  <si>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</si>
  <si>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</si>
  <si>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</si>
  <si>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</si>
  <si>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</si>
  <si>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</si>
  <si>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</si>
  <si>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</si>
  <si>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</si>
  <si>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</si>
  <si>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</si>
  <si>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</si>
  <si>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</si>
  <si>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</si>
  <si>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</si>
  <si>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</si>
  <si>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</si>
  <si>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</si>
  <si>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</si>
  <si>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</si>
  <si>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</si>
  <si>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</si>
  <si>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</si>
  <si>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</si>
  <si>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</si>
  <si>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</si>
  <si>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</si>
  <si>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</si>
  <si>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</si>
  <si>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</si>
  <si>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</si>
  <si>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</si>
  <si>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</si>
  <si>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</si>
  <si>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</si>
  <si>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</si>
  <si>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</si>
  <si>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</si>
  <si>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</si>
  <si>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</si>
  <si>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</si>
  <si>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</si>
  <si>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</si>
  <si>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</si>
  <si>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</si>
  <si>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</si>
  <si>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</si>
  <si>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</si>
  <si>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</si>
  <si>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</si>
  <si>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</si>
  <si>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</si>
  <si>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</si>
  <si>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</si>
  <si>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</si>
  <si>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</si>
  <si>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</si>
  <si>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</si>
  <si>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</si>
  <si>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</si>
  <si>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</si>
  <si>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</si>
  <si>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</si>
  <si>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</si>
  <si>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</si>
  <si>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</si>
  <si>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</si>
  <si>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</si>
  <si>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</si>
  <si>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</si>
  <si>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</si>
  <si>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</si>
  <si>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</si>
  <si>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</si>
  <si>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</si>
  <si>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</si>
  <si>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</si>
  <si>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</si>
  <si>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</si>
  <si>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</si>
  <si>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</si>
  <si>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</si>
  <si>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</si>
  <si>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</si>
  <si>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</si>
  <si>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</si>
  <si>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</si>
  <si>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</si>
  <si>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</si>
  <si>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</si>
  <si>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</si>
  <si>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</si>
  <si>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</si>
  <si>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</si>
  <si>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</si>
  <si>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</si>
  <si>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</si>
  <si>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</si>
  <si>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</si>
  <si>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</si>
  <si>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</si>
  <si>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</si>
  <si>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</si>
  <si>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</si>
  <si>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</si>
  <si>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</si>
  <si>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</si>
  <si>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</si>
  <si>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</si>
  <si>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</si>
  <si>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</si>
  <si>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</si>
  <si>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</si>
  <si>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</si>
  <si>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</si>
  <si>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</si>
  <si>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</si>
  <si>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</si>
  <si>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</si>
  <si>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</si>
  <si>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</si>
  <si>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</si>
  <si>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</si>
  <si>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</si>
  <si>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</si>
  <si>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</si>
  <si>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</si>
  <si>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</si>
  <si>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</si>
  <si>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</si>
  <si>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</si>
  <si>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</si>
  <si>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</si>
  <si>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</si>
  <si>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</si>
  <si>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</si>
  <si>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</si>
  <si>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</si>
  <si>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</si>
  <si>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</si>
  <si>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</si>
  <si>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</si>
  <si>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</si>
  <si>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</si>
  <si>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</si>
  <si>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</si>
  <si>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</si>
  <si>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</si>
  <si>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</si>
  <si>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</si>
  <si>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</si>
  <si>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</si>
  <si>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</si>
  <si>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</si>
  <si>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</si>
  <si>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</si>
  <si>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</si>
  <si>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</si>
  <si>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</si>
  <si>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</si>
  <si>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</si>
  <si>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</si>
  <si>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</si>
  <si>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</si>
  <si>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</si>
  <si>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</si>
  <si>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</si>
  <si>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</si>
  <si>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</si>
  <si>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</si>
  <si>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</si>
  <si>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</si>
  <si>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</si>
  <si>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</si>
  <si>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</si>
  <si>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</si>
  <si>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</si>
  <si>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</si>
  <si>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</si>
  <si>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</si>
  <si>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</si>
  <si>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</si>
  <si>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</si>
  <si>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</si>
  <si>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</si>
  <si>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</si>
  <si>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</si>
  <si>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</si>
  <si>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</si>
  <si>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</si>
  <si>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</si>
  <si>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</si>
  <si>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</si>
  <si>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</si>
  <si>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</si>
  <si>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</si>
  <si>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</si>
  <si>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</si>
  <si>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</si>
  <si>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</si>
  <si>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</si>
  <si>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</si>
  <si>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</si>
  <si>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</si>
  <si>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</si>
  <si>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</si>
  <si>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</si>
  <si>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</si>
  <si>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</si>
  <si>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</si>
  <si>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</si>
  <si>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</si>
  <si>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</si>
  <si>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</si>
  <si>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</si>
  <si>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</si>
  <si>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</si>
  <si>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</si>
  <si>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</si>
  <si>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</si>
  <si>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</si>
  <si>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</si>
  <si>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</si>
  <si>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</si>
  <si>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</si>
  <si>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</si>
  <si>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</si>
  <si>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</si>
  <si>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</si>
  <si>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</si>
  <si>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</si>
  <si>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</si>
  <si>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</si>
  <si>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</si>
  <si>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</si>
  <si>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</si>
  <si>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</si>
  <si>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</si>
  <si>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</si>
  <si>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</si>
  <si>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</si>
  <si>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</si>
  <si>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</si>
  <si>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</si>
  <si>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</si>
  <si>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</si>
  <si>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</si>
  <si>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</si>
  <si>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</si>
  <si>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</si>
  <si>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</si>
  <si>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</si>
  <si>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</si>
  <si>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</si>
  <si>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</si>
  <si>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</si>
  <si>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</si>
  <si>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</si>
  <si>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</si>
  <si>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</si>
  <si>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</si>
  <si>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</si>
  <si>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</si>
  <si>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</si>
  <si>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</si>
  <si>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</si>
  <si>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</si>
  <si>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</si>
  <si>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</si>
  <si>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</si>
  <si>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</si>
  <si>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</si>
  <si>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</si>
  <si>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</si>
  <si>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</si>
  <si>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</si>
  <si>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</si>
  <si>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</si>
  <si>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</si>
  <si>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</si>
  <si>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</si>
  <si>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</si>
  <si>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</si>
  <si>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</si>
  <si>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</si>
  <si>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</si>
  <si>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</si>
  <si>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</si>
  <si>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</si>
  <si>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</si>
  <si>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</si>
  <si>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</si>
  <si>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</si>
  <si>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</si>
  <si>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</si>
  <si>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</si>
  <si>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</si>
  <si>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</si>
  <si>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</si>
  <si>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</si>
  <si>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</si>
  <si>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</si>
  <si>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</si>
  <si>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</si>
  <si>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</si>
  <si>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</si>
  <si>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</si>
  <si>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</si>
  <si>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</si>
  <si>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</si>
  <si>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</si>
  <si>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</si>
  <si>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</si>
  <si>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</si>
  <si>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</si>
  <si>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</si>
  <si>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</si>
  <si>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</si>
  <si>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</si>
  <si>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</si>
  <si>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</si>
  <si>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</si>
  <si>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</si>
  <si>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</si>
  <si>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</si>
  <si>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</si>
  <si>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</si>
  <si>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</si>
  <si>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</si>
  <si>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</si>
  <si>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</si>
  <si>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</si>
  <si>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</si>
  <si>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</si>
  <si>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</si>
  <si>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</si>
  <si>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</si>
  <si>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</si>
  <si>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</si>
  <si>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</si>
  <si>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</si>
  <si>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</si>
  <si>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</si>
  <si>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</si>
  <si>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</si>
  <si>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</si>
  <si>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</si>
  <si>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</si>
  <si>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</si>
  <si>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</si>
  <si>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</si>
  <si>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</si>
  <si>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</si>
  <si>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</si>
  <si>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</si>
  <si>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</si>
  <si>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</si>
  <si>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</si>
  <si>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</si>
  <si>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</si>
  <si>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</si>
  <si>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</si>
  <si>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</si>
  <si>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</si>
  <si>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</si>
  <si>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</si>
  <si>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</si>
  <si>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</si>
  <si>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</si>
  <si>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</si>
  <si>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</si>
  <si>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</si>
  <si>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</si>
  <si>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</si>
  <si>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</si>
  <si>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</si>
  <si>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</si>
  <si>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</si>
  <si>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</si>
  <si>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</si>
  <si>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</si>
  <si>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</si>
  <si>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</si>
  <si>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</si>
  <si>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</si>
  <si>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</si>
  <si>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</si>
  <si>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</si>
  <si>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</si>
  <si>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</si>
  <si>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</si>
  <si>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</si>
  <si>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</si>
  <si>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</si>
  <si>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</si>
  <si>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</si>
  <si>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</si>
  <si>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</si>
  <si>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</si>
  <si>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</si>
  <si>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</si>
  <si>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</si>
  <si>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</si>
  <si>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</si>
  <si>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</si>
  <si>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</si>
  <si>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</si>
  <si>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</si>
  <si>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</si>
  <si>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</si>
  <si>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</si>
  <si>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</si>
  <si>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</si>
  <si>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</si>
  <si>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</si>
  <si>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</si>
  <si>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</si>
  <si>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</si>
  <si>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</si>
  <si>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</si>
  <si>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</si>
  <si>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</si>
  <si>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</si>
  <si>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</si>
  <si>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</si>
  <si>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</si>
  <si>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</si>
  <si>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</si>
  <si>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</si>
  <si>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</si>
  <si>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</si>
  <si>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</si>
  <si>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</si>
  <si>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</si>
  <si>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</si>
  <si>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</si>
  <si>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</si>
  <si>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</si>
  <si>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</si>
  <si>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</si>
  <si>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</si>
  <si>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</si>
  <si>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</si>
  <si>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</si>
  <si>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</si>
  <si>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</si>
  <si>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</si>
  <si>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</si>
  <si>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</si>
  <si>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</si>
  <si>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</si>
  <si>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</si>
  <si>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</si>
  <si>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</si>
  <si>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</si>
  <si>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</si>
  <si>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</si>
  <si>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</si>
  <si>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</si>
  <si>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</si>
  <si>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</si>
  <si>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</si>
  <si>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</si>
  <si>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</si>
  <si>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</si>
  <si>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</si>
  <si>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</si>
  <si>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</si>
  <si>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</si>
  <si>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</si>
  <si>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</si>
  <si>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</si>
  <si>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</si>
  <si>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</si>
  <si>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</si>
  <si>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</si>
  <si>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</si>
  <si>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</si>
  <si>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</si>
  <si>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</si>
  <si>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</si>
  <si>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</si>
  <si>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</si>
  <si>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</si>
  <si>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</si>
  <si>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</si>
  <si>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</si>
  <si>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</si>
  <si>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</si>
  <si>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</si>
  <si>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</si>
  <si>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</si>
  <si>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</si>
  <si>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</si>
  <si>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</si>
  <si>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</si>
  <si>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</si>
  <si>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</si>
  <si>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</si>
  <si>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</si>
  <si>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</si>
  <si>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</si>
  <si>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</si>
  <si>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</si>
  <si>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</si>
  <si>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</si>
  <si>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</si>
  <si>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</si>
  <si>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</si>
  <si>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</si>
  <si>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</si>
  <si>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</si>
  <si>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</si>
  <si>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</si>
  <si>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</si>
  <si>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</si>
  <si>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</si>
  <si>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</si>
  <si>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</si>
  <si>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</si>
  <si>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</si>
  <si>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</si>
  <si>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</si>
  <si>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</si>
  <si>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</si>
  <si>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</si>
  <si>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</si>
  <si>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</si>
  <si>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</si>
  <si>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</si>
  <si>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</si>
  <si>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</si>
  <si>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</si>
  <si>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</si>
  <si>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</si>
  <si>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</si>
  <si>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</si>
  <si>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</si>
  <si>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</si>
  <si>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</si>
  <si>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</si>
  <si>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</si>
  <si>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</si>
  <si>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</si>
  <si>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</si>
  <si>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</si>
  <si>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</si>
  <si>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</si>
  <si>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</si>
  <si>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</si>
  <si>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</si>
  <si>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</si>
  <si>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</si>
  <si>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</si>
  <si>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</si>
  <si>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</si>
  <si>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</si>
  <si>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</si>
  <si>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</si>
  <si>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</si>
  <si>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</si>
  <si>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</si>
  <si>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</si>
  <si>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</si>
  <si>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</si>
  <si>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</si>
  <si>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</si>
  <si>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</si>
  <si>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</si>
  <si>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</si>
  <si>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</si>
  <si>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</si>
  <si>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</si>
  <si>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</si>
  <si>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</si>
  <si>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</si>
  <si>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</si>
  <si>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</si>
  <si>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</si>
  <si>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</si>
  <si>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</si>
  <si>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</si>
  <si>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</si>
  <si>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</si>
  <si>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</si>
  <si>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</si>
  <si>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</si>
  <si>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</si>
  <si>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</si>
  <si>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</si>
  <si>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</si>
  <si>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</si>
  <si>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</si>
  <si>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</si>
  <si>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</si>
  <si>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</si>
  <si>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</si>
  <si>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</si>
  <si>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</si>
  <si>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</si>
  <si>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</si>
  <si>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</si>
  <si>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</si>
  <si>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</si>
  <si>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</si>
  <si>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</si>
  <si>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</si>
  <si>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</si>
  <si>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</si>
  <si>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</si>
  <si>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</si>
  <si>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</si>
  <si>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</si>
  <si>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</si>
  <si>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</si>
  <si>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</si>
  <si>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</si>
  <si>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</si>
  <si>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</si>
  <si>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</si>
  <si>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</si>
  <si>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</si>
  <si>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</si>
  <si>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</si>
  <si>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</si>
  <si>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</si>
  <si>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</si>
  <si>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</si>
  <si>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</si>
  <si>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</si>
  <si>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</si>
  <si>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</si>
  <si>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</si>
  <si>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</si>
  <si>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</si>
  <si>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</si>
  <si>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</si>
  <si>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</si>
  <si>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</si>
  <si>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</si>
  <si>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</si>
  <si>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</si>
  <si>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</si>
  <si>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</si>
  <si>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</si>
  <si>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</si>
  <si>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</si>
  <si>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</si>
  <si>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</si>
  <si>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</si>
  <si>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</si>
  <si>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</si>
  <si>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</si>
  <si>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</si>
  <si>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</si>
  <si>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</si>
  <si>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</si>
  <si>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</si>
  <si>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</si>
  <si>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</si>
  <si>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</si>
  <si>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</si>
  <si>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</si>
  <si>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</si>
  <si>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</si>
  <si>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</si>
  <si>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</si>
  <si>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</si>
  <si>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</si>
  <si>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</si>
  <si>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</si>
  <si>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</si>
  <si>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</si>
  <si>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</si>
  <si>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</si>
  <si>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</si>
  <si>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</si>
  <si>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</si>
  <si>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</si>
  <si>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</si>
  <si>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</si>
  <si>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</si>
  <si>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</si>
  <si>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</si>
  <si>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</si>
  <si>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</si>
  <si>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</si>
  <si>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</si>
  <si>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</si>
  <si>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</si>
  <si>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</si>
  <si>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</si>
  <si>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</si>
  <si>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</si>
  <si>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</si>
  <si>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</si>
  <si>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</si>
  <si>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</si>
  <si>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</si>
  <si>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</si>
  <si>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</si>
  <si>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</si>
  <si>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</si>
  <si>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</si>
  <si>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</si>
  <si>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</si>
  <si>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</si>
  <si>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</si>
  <si>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</si>
  <si>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</si>
  <si>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</si>
  <si>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</si>
  <si>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</si>
  <si>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</si>
  <si>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</si>
  <si>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</si>
  <si>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</si>
  <si>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</si>
  <si>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</si>
  <si>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</si>
  <si>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</si>
  <si>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</si>
  <si>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</si>
  <si>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</si>
  <si>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</si>
  <si>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</si>
  <si>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</si>
  <si>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</si>
  <si>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</si>
  <si>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</si>
  <si>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</si>
  <si>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</si>
  <si>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</si>
  <si>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</si>
  <si>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</si>
  <si>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</si>
  <si>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</si>
  <si>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</si>
  <si>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</si>
  <si>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</si>
  <si>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</si>
  <si>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</si>
  <si>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</si>
  <si>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</si>
  <si>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</si>
  <si>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</si>
  <si>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</si>
  <si>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</si>
  <si>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</si>
  <si>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</si>
  <si>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</si>
  <si>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</si>
  <si>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</si>
  <si>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</si>
  <si>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</si>
  <si>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</si>
  <si>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</si>
  <si>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</si>
  <si>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</si>
  <si>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</si>
  <si>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</si>
  <si>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</si>
  <si>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</si>
  <si>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</si>
  <si>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</si>
  <si>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</si>
  <si>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</si>
  <si>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</si>
  <si>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</si>
  <si>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</si>
  <si>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</si>
  <si>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</si>
  <si>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</si>
  <si>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</si>
  <si>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</si>
  <si>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</si>
  <si>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</si>
  <si>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</si>
  <si>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</si>
  <si>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</si>
  <si>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</si>
  <si>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</si>
  <si>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</si>
  <si>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</si>
  <si>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</si>
  <si>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</si>
  <si>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</si>
  <si>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</si>
  <si>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</si>
  <si>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</si>
  <si>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</si>
  <si>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</si>
  <si>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</si>
  <si>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</si>
  <si>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</si>
  <si>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</si>
  <si>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</si>
  <si>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</si>
  <si>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</si>
  <si>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</si>
  <si>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</si>
  <si>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</si>
  <si>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</si>
  <si>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</si>
  <si>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</si>
  <si>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</si>
  <si>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</si>
  <si>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</si>
  <si>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</si>
  <si>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</si>
  <si>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</si>
  <si>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</si>
  <si>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</si>
  <si>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</si>
  <si>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</si>
  <si>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</si>
  <si>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</si>
  <si>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</si>
  <si>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</si>
  <si>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</si>
  <si>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</si>
  <si>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</si>
  <si>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</si>
  <si>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</si>
  <si>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</si>
  <si>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</si>
  <si>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</si>
  <si>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</si>
  <si>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</si>
  <si>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</si>
  <si>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</si>
  <si>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</si>
  <si>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</si>
  <si>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</si>
  <si>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</si>
  <si>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</si>
  <si>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</si>
  <si>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</si>
  <si>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</si>
  <si>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</si>
  <si>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</si>
  <si>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</si>
  <si>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</si>
  <si>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</si>
  <si>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</si>
  <si>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</si>
  <si>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</si>
  <si>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</si>
  <si>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</si>
  <si>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</si>
  <si>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</si>
  <si>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</si>
  <si>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</si>
  <si>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</si>
  <si>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</si>
  <si>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</si>
  <si>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</si>
  <si>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</si>
  <si>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</si>
  <si>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</si>
  <si>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</si>
  <si>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</si>
  <si>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</si>
  <si>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</si>
  <si>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</si>
  <si>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</si>
  <si>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</si>
  <si>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</si>
  <si>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</si>
  <si>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</si>
  <si>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</si>
  <si>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</si>
  <si>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</si>
  <si>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</si>
  <si>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</si>
  <si>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</si>
  <si>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</si>
  <si>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</si>
  <si>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</si>
  <si>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</si>
  <si>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</si>
  <si>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</si>
  <si>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</si>
  <si>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</si>
  <si>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</si>
  <si>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</si>
  <si>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</si>
  <si>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</si>
  <si>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</si>
  <si>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</si>
  <si>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</si>
  <si>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</si>
  <si>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</si>
  <si>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</si>
  <si>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</si>
  <si>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</si>
  <si>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</si>
  <si>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</si>
  <si>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</si>
  <si>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</si>
  <si>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</si>
  <si>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</si>
  <si>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</si>
  <si>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</si>
  <si>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</si>
  <si>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</si>
  <si>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</si>
  <si>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</si>
  <si>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</si>
  <si>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</si>
  <si>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</si>
  <si>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</si>
  <si>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</si>
  <si>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</si>
  <si>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</si>
  <si>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</si>
  <si>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</si>
  <si>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</si>
  <si>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</si>
  <si>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</si>
  <si>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</si>
  <si>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</si>
  <si>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</si>
  <si>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</si>
  <si>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</si>
  <si>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</si>
  <si>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</si>
  <si>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</si>
  <si>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</si>
  <si>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</si>
  <si>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</si>
  <si>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</si>
  <si>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</si>
  <si>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</si>
  <si>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</si>
  <si>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</si>
  <si>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</si>
  <si>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</si>
  <si>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</si>
  <si>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</si>
  <si>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</si>
  <si>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</si>
  <si>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</si>
  <si>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</si>
  <si>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</si>
  <si>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</si>
  <si>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</si>
  <si>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</si>
  <si>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</si>
  <si>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</si>
  <si>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</si>
  <si>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</si>
  <si>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</si>
  <si>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</si>
  <si>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</si>
  <si>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</si>
  <si>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</si>
  <si>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</si>
  <si>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</si>
  <si>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</si>
  <si>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</si>
  <si>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</si>
  <si>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</si>
  <si>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</si>
  <si>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</si>
  <si>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</si>
  <si>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</si>
  <si>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</si>
  <si>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</si>
  <si>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</si>
  <si>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</si>
  <si>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</si>
  <si>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</si>
  <si>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</si>
  <si>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</si>
  <si>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</si>
  <si>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</si>
  <si>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</si>
  <si>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</si>
  <si>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</si>
  <si>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</si>
  <si>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</si>
  <si>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</si>
  <si>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</si>
  <si>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</si>
  <si>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</si>
  <si>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</si>
  <si>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</si>
  <si>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</si>
  <si>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</si>
  <si>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</si>
  <si>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</si>
  <si>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</si>
  <si>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</si>
  <si>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</si>
  <si>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</si>
  <si>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</si>
  <si>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</si>
  <si>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</si>
  <si>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</si>
  <si>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</si>
  <si>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</si>
  <si>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</si>
  <si>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</si>
  <si>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</si>
  <si>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</si>
  <si>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</si>
  <si>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</si>
  <si>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</si>
  <si>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</si>
  <si>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</si>
  <si>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</si>
  <si>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</si>
  <si>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</si>
  <si>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</si>
  <si>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</si>
  <si>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</si>
  <si>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</si>
  <si>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</si>
  <si>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</si>
  <si>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</si>
  <si>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</si>
  <si>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</si>
  <si>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</si>
  <si>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</si>
  <si>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</si>
  <si>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</si>
  <si>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</si>
  <si>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</si>
  <si>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</si>
  <si>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</si>
  <si>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</si>
  <si>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</si>
  <si>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</si>
  <si>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</si>
  <si>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</si>
  <si>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</si>
  <si>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</si>
  <si>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</si>
  <si>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</si>
  <si>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</si>
  <si>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</si>
  <si>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</si>
  <si>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</si>
  <si>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</si>
  <si>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</si>
  <si>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</si>
  <si>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</si>
  <si>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</si>
  <si>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</si>
  <si>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</si>
  <si>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</si>
  <si>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</si>
  <si>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</si>
  <si>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</si>
  <si>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</si>
  <si>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</si>
  <si>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</si>
  <si>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</si>
  <si>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</si>
  <si>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</si>
  <si>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</si>
  <si>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</si>
  <si>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</si>
  <si>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</si>
  <si>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</si>
  <si>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</si>
  <si>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</si>
  <si>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</si>
  <si>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</si>
  <si>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</si>
  <si>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</si>
  <si>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</si>
  <si>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</si>
  <si>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</si>
  <si>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</si>
  <si>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</si>
  <si>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</si>
  <si>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</si>
  <si>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</si>
  <si>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</si>
  <si>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</si>
  <si>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</si>
  <si>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</si>
  <si>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</si>
  <si>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</si>
  <si>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</si>
  <si>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</si>
  <si>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</si>
  <si>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</si>
  <si>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</si>
  <si>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</si>
  <si>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</si>
  <si>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</si>
  <si>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</si>
  <si>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</si>
  <si>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</si>
  <si>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</si>
  <si>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</si>
  <si>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</si>
  <si>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</si>
  <si>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</si>
  <si>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</si>
  <si>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</si>
  <si>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</si>
  <si>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</si>
  <si>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</si>
  <si>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</si>
  <si>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</si>
  <si>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</si>
  <si>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</si>
  <si>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</si>
  <si>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</si>
  <si>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</si>
  <si>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</si>
  <si>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</si>
  <si>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</si>
  <si>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</si>
  <si>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</si>
  <si>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</si>
  <si>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</si>
  <si>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</si>
  <si>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</si>
  <si>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</si>
  <si>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</si>
  <si>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</si>
  <si>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</si>
  <si>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</si>
  <si>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</si>
  <si>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</si>
  <si>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</si>
  <si>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</si>
  <si>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</si>
  <si>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</si>
  <si>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</si>
  <si>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</si>
  <si>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</si>
  <si>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</si>
  <si>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</si>
  <si>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</si>
  <si>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</si>
  <si>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</si>
  <si>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</si>
  <si>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</si>
  <si>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</si>
  <si>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</si>
  <si>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</si>
  <si>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</si>
  <si>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</si>
  <si>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</si>
  <si>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</si>
  <si>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</si>
  <si>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</si>
  <si>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</si>
  <si>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</si>
  <si>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</si>
  <si>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</si>
  <si>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</si>
  <si>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</si>
  <si>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</si>
  <si>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</si>
  <si>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</si>
  <si>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</si>
  <si>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</si>
  <si>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</si>
  <si>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</si>
  <si>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</si>
  <si>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</si>
  <si>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</si>
  <si>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</si>
  <si>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</si>
  <si>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</si>
  <si>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</si>
  <si>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</si>
  <si>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</si>
  <si>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</si>
  <si>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</si>
  <si>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</si>
  <si>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</si>
  <si>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</si>
  <si>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</si>
  <si>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</si>
  <si>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</si>
  <si>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</si>
  <si>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</si>
  <si>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</si>
  <si>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</si>
  <si>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</si>
  <si>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</si>
  <si>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</si>
  <si>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</si>
  <si>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</si>
  <si>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</si>
  <si>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</si>
  <si>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</si>
  <si>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</si>
  <si>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</si>
  <si>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</si>
  <si>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</si>
  <si>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</si>
  <si>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</si>
  <si>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</si>
  <si>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</si>
  <si>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</si>
  <si>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</si>
  <si>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</si>
  <si>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</si>
  <si>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</si>
  <si>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</si>
  <si>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</si>
  <si>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</si>
  <si>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</si>
  <si>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</si>
  <si>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</si>
  <si>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</si>
  <si>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</si>
  <si>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</si>
  <si>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</si>
  <si>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</si>
  <si>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</si>
  <si>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</si>
  <si>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</si>
  <si>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</si>
  <si>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</si>
  <si>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</si>
  <si>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</si>
  <si>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</si>
  <si>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</si>
  <si>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</si>
  <si>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</si>
  <si>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</si>
  <si>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</si>
  <si>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</si>
  <si>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</si>
  <si>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</si>
  <si>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</si>
  <si>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</si>
  <si>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</si>
  <si>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</si>
  <si>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</si>
  <si>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</si>
  <si>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</si>
  <si>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</si>
  <si>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</si>
  <si>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</si>
  <si>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</si>
  <si>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</si>
  <si>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</si>
  <si>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</si>
  <si>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</si>
  <si>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</si>
  <si>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</si>
  <si>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</si>
  <si>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</si>
  <si>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</si>
  <si>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</si>
  <si>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</si>
  <si>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</si>
  <si>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</si>
  <si>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</si>
  <si>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</si>
  <si>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</si>
  <si>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</si>
  <si>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</si>
  <si>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</si>
  <si>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</si>
  <si>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</si>
  <si>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</si>
  <si>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</si>
  <si>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</si>
  <si>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</si>
  <si>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</si>
  <si>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</si>
  <si>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</si>
  <si>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</si>
  <si>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</si>
  <si>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</si>
  <si>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</si>
  <si>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</si>
  <si>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</si>
  <si>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</si>
  <si>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</si>
  <si>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</si>
  <si>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</si>
  <si>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</si>
  <si>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</si>
  <si>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</si>
  <si>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</si>
  <si>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</si>
  <si>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</si>
  <si>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</si>
  <si>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</si>
  <si>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</si>
  <si>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</si>
  <si>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</si>
  <si>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</si>
  <si>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</si>
  <si>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</si>
  <si>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</si>
  <si>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</si>
  <si>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</si>
  <si>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</si>
  <si>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</si>
  <si>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</si>
  <si>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</si>
  <si>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</si>
  <si>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</si>
  <si>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</si>
  <si>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</si>
  <si>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</si>
  <si>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</si>
  <si>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</si>
  <si>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</si>
  <si>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</si>
  <si>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</si>
  <si>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</si>
  <si>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</si>
  <si>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</si>
  <si>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</si>
  <si>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</si>
  <si>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</si>
  <si>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</si>
  <si>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</si>
  <si>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</si>
  <si>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</si>
  <si>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</si>
  <si>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</si>
  <si>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</si>
  <si>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</si>
  <si>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</si>
  <si>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</si>
  <si>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</si>
  <si>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</si>
  <si>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</si>
  <si>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</si>
  <si>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</si>
  <si>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</si>
  <si>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</si>
  <si>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</si>
  <si>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</si>
  <si>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</si>
  <si>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</si>
  <si>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</si>
  <si>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</si>
  <si>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</si>
  <si>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</si>
  <si>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</si>
  <si>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</si>
  <si>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</si>
  <si>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</si>
  <si>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</si>
  <si>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</si>
  <si>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</si>
  <si>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</si>
  <si>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</si>
  <si>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</si>
  <si>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</si>
  <si>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</si>
  <si>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</si>
  <si>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</si>
  <si>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</si>
  <si>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</si>
  <si>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</si>
  <si>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</si>
  <si>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</si>
  <si>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</si>
  <si>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</si>
  <si>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</si>
  <si>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</si>
  <si>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</si>
  <si>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</si>
  <si>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</si>
  <si>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</si>
  <si>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</si>
  <si>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</si>
  <si>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</si>
  <si>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</si>
  <si>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</si>
  <si>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</si>
  <si>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</si>
  <si>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</si>
  <si>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</si>
  <si>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</si>
  <si>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</si>
  <si>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</si>
  <si>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</si>
  <si>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</si>
  <si>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</si>
  <si>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</si>
  <si>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</si>
  <si>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</si>
  <si>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</si>
  <si>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</si>
  <si>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</si>
  <si>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</si>
  <si>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</si>
  <si>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</si>
  <si>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</si>
  <si>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</si>
  <si>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</si>
  <si>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</si>
  <si>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</si>
  <si>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</si>
  <si>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</si>
  <si>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</si>
  <si>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</si>
  <si>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</si>
  <si>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</si>
  <si>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</si>
  <si>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</si>
  <si>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</si>
  <si>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</si>
  <si>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</si>
  <si>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</si>
  <si>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</si>
  <si>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</si>
  <si>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</si>
  <si>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</si>
  <si>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</si>
  <si>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</si>
  <si>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</si>
  <si>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</si>
  <si>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</si>
  <si>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</si>
  <si>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</si>
  <si>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</si>
  <si>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</si>
  <si>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</si>
  <si>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</si>
  <si>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</si>
  <si>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</si>
  <si>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</si>
  <si>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</si>
  <si>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</si>
  <si>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</si>
  <si>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</si>
  <si>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</si>
  <si>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</si>
  <si>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</si>
  <si>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</si>
  <si>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</si>
  <si>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</si>
  <si>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</si>
  <si>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</si>
  <si>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</si>
  <si>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</si>
  <si>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</si>
  <si>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</si>
  <si>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</si>
  <si>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</si>
  <si>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</si>
  <si>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</si>
  <si>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</si>
  <si>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</si>
  <si>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</si>
  <si>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</si>
  <si>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</si>
  <si>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</si>
  <si>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</si>
  <si>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</si>
  <si>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</si>
  <si>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</si>
  <si>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</si>
  <si>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</si>
  <si>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</si>
  <si>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</si>
  <si>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</si>
  <si>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</si>
  <si>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</si>
  <si>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</si>
  <si>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</si>
  <si>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</si>
  <si>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</si>
  <si>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</si>
  <si>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</si>
  <si>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</si>
  <si>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</si>
  <si>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</si>
  <si>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</si>
  <si>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</si>
  <si>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</si>
  <si>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</si>
  <si>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</si>
  <si>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</si>
  <si>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</si>
  <si>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</si>
  <si>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</si>
  <si>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</si>
  <si>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</si>
  <si>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</si>
  <si>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</si>
  <si>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</si>
  <si>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</si>
  <si>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</si>
  <si>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</si>
  <si>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</si>
  <si>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</si>
  <si>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</si>
  <si>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</si>
  <si>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</si>
  <si>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</si>
  <si>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</si>
  <si>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</si>
  <si>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</si>
  <si>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</si>
  <si>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</si>
  <si>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</si>
  <si>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</si>
  <si>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</si>
  <si>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</si>
  <si>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</si>
  <si>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</si>
  <si>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</si>
  <si>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</si>
  <si>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</si>
  <si>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</si>
  <si>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</si>
  <si>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</si>
  <si>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</si>
  <si>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</si>
  <si>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</si>
  <si>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</si>
  <si>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</si>
  <si>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</si>
  <si>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</si>
  <si>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</si>
  <si>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</si>
  <si>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</si>
  <si>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</si>
  <si>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</si>
  <si>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</si>
  <si>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</si>
  <si>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</si>
  <si>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</si>
  <si>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</si>
  <si>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</si>
  <si>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</si>
  <si>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</si>
  <si>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</si>
  <si>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</si>
  <si>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</si>
  <si>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</si>
  <si>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</si>
  <si>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</si>
  <si>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</si>
  <si>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</si>
  <si>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</si>
  <si>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</si>
  <si>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</si>
  <si>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</si>
  <si>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</si>
  <si>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</si>
  <si>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</si>
  <si>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</si>
  <si>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</si>
  <si>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</si>
  <si>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</si>
  <si>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</si>
  <si>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</si>
  <si>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</si>
  <si>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</si>
  <si>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</si>
  <si>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</si>
  <si>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</si>
  <si>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</si>
  <si>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</si>
  <si>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</si>
  <si>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</si>
  <si>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</si>
  <si>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</si>
  <si>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</si>
  <si>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</si>
  <si>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</si>
  <si>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</si>
  <si>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</si>
  <si>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</si>
  <si>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</si>
  <si>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</si>
  <si>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</si>
  <si>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</si>
  <si>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</si>
  <si>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</si>
  <si>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</si>
  <si>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</si>
  <si>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</si>
  <si>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</si>
  <si>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</si>
  <si>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</si>
  <si>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</si>
  <si>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</si>
  <si>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</si>
  <si>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</si>
  <si>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</si>
  <si>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</si>
  <si>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</si>
  <si>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</si>
  <si>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</si>
  <si>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</si>
  <si>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</si>
  <si>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</si>
  <si>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</si>
  <si>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</si>
  <si>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</si>
  <si>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</si>
  <si>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</si>
  <si>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</si>
  <si>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</si>
  <si>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</si>
  <si>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</si>
  <si>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</si>
  <si>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</si>
  <si>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</si>
  <si>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</si>
  <si>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</si>
  <si>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</si>
  <si>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</si>
  <si>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</si>
  <si>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</si>
  <si>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</si>
  <si>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</si>
  <si>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</si>
  <si>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</si>
  <si>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</si>
  <si>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</si>
  <si>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</si>
  <si>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</si>
  <si>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</si>
  <si>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</si>
  <si>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</si>
  <si>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</si>
  <si>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</si>
  <si>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</si>
  <si>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</si>
  <si>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</si>
  <si>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</si>
  <si>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</si>
  <si>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</si>
  <si>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</si>
  <si>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</si>
  <si>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</si>
  <si>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</si>
  <si>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</si>
  <si>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</si>
  <si>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</si>
  <si>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</si>
  <si>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</si>
  <si>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</si>
  <si>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</si>
  <si>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</si>
  <si>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</si>
  <si>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</si>
  <si>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</si>
  <si>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</si>
  <si>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</si>
  <si>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</si>
  <si>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</si>
  <si>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</si>
  <si>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</si>
  <si>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</si>
  <si>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</si>
  <si>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</si>
  <si>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</si>
  <si>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</si>
  <si>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</si>
  <si>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</si>
  <si>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</si>
  <si>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</si>
  <si>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</si>
  <si>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</si>
  <si>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</si>
  <si>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</si>
  <si>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</si>
  <si>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</si>
  <si>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</si>
  <si>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</si>
  <si>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</si>
  <si>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</si>
  <si>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</si>
  <si>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</si>
  <si>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</si>
  <si>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</si>
  <si>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</si>
  <si>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</si>
  <si>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</si>
  <si>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</si>
  <si>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</si>
  <si>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</si>
  <si>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</si>
  <si>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</si>
  <si>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</si>
  <si>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</si>
  <si>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</si>
  <si>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</si>
  <si>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</si>
  <si>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</si>
  <si>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</si>
  <si>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</si>
  <si>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</si>
  <si>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</si>
  <si>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</si>
  <si>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</si>
  <si>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</si>
  <si>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</si>
  <si>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</si>
  <si>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</si>
  <si>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</si>
  <si>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</si>
  <si>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</si>
  <si>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</si>
  <si>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</si>
  <si>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</si>
  <si>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</si>
  <si>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</si>
  <si>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</si>
  <si>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</si>
  <si>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</si>
  <si>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</si>
  <si>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</si>
  <si>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</si>
  <si>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</si>
  <si>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</si>
  <si>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</si>
  <si>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</si>
  <si>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</si>
  <si>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</si>
  <si>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</si>
  <si>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</si>
  <si>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</si>
  <si>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</si>
  <si>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</si>
  <si>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</si>
  <si>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</si>
  <si>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</si>
  <si>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</si>
  <si>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</si>
  <si>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</si>
  <si>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</si>
  <si>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</si>
  <si>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</si>
  <si>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</si>
  <si>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</si>
  <si>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</si>
  <si>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</si>
  <si>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</si>
  <si>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</si>
  <si>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</si>
  <si>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</si>
  <si>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</si>
  <si>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</si>
  <si>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</si>
  <si>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</si>
  <si>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</si>
  <si>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</si>
  <si>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</si>
  <si>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</si>
  <si>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</si>
  <si>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</si>
  <si>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</si>
  <si>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</si>
  <si>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</si>
  <si>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</si>
  <si>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</si>
  <si>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</si>
  <si>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</si>
  <si>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</si>
  <si>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</si>
  <si>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</si>
  <si>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</si>
  <si>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</si>
  <si>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</si>
  <si>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</si>
  <si>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</si>
  <si>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</si>
  <si>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</si>
  <si>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</si>
  <si>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</si>
  <si>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</si>
  <si>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</si>
  <si>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</si>
  <si>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</si>
  <si>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</si>
  <si>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</si>
  <si>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</si>
  <si>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</si>
  <si>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</si>
  <si>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</si>
  <si>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</si>
  <si>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</si>
  <si>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</si>
  <si>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</si>
  <si>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</si>
  <si>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</si>
  <si>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</si>
  <si>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</si>
  <si>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</si>
  <si>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</si>
  <si>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</si>
  <si>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</si>
  <si>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</si>
  <si>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</si>
  <si>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</si>
  <si>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</si>
  <si>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</si>
  <si>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</si>
  <si>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</si>
  <si>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</si>
  <si>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</si>
  <si>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</si>
  <si>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</si>
  <si>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</si>
  <si>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</si>
  <si>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</si>
  <si>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</si>
  <si>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</si>
  <si>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</si>
  <si>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</si>
  <si>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</si>
  <si>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</si>
  <si>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</si>
  <si>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</si>
  <si>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</si>
  <si>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</si>
  <si>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</si>
  <si>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</si>
  <si>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</si>
  <si>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</si>
  <si>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</si>
  <si>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</si>
  <si>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</si>
  <si>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</si>
  <si>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</si>
  <si>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</si>
  <si>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</si>
  <si>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</si>
  <si>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</si>
  <si>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</si>
  <si>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</si>
  <si>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</si>
  <si>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</si>
  <si>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</si>
  <si>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</si>
  <si>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</si>
  <si>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</si>
  <si>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</si>
  <si>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</si>
  <si>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</si>
  <si>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</si>
  <si>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</si>
  <si>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</si>
  <si>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</si>
  <si>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</si>
  <si>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</si>
  <si>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</si>
  <si>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</si>
  <si>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</si>
  <si>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</si>
  <si>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</si>
  <si>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</si>
  <si>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</si>
  <si>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</si>
  <si>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</si>
  <si>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</si>
  <si>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</si>
  <si>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</si>
  <si>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</si>
  <si>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</si>
  <si>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</si>
  <si>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</si>
  <si>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</si>
  <si>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</si>
  <si>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</si>
  <si>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</si>
  <si>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</si>
  <si>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</si>
  <si>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</si>
  <si>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</si>
  <si>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</si>
  <si>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</si>
  <si>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</si>
  <si>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</si>
  <si>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</si>
  <si>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</si>
  <si>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</si>
  <si>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</si>
  <si>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</si>
  <si>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</si>
  <si>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</si>
  <si>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</si>
  <si>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</si>
  <si>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</si>
  <si>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</si>
  <si>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</si>
  <si>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</si>
  <si>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</si>
  <si>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</si>
  <si>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</si>
  <si>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</si>
  <si>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</si>
  <si>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</si>
  <si>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</si>
  <si>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</si>
  <si>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</si>
  <si>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</si>
  <si>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</si>
  <si>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</si>
  <si>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</si>
  <si>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</si>
  <si>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</si>
  <si>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</si>
  <si>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</si>
  <si>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</si>
  <si>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</si>
  <si>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</si>
  <si>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</si>
  <si>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</si>
  <si>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</si>
  <si>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</si>
  <si>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</si>
  <si>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</si>
  <si>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</si>
  <si>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</si>
  <si>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</si>
  <si>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</si>
  <si>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</si>
  <si>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</si>
  <si>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</si>
  <si>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</si>
  <si>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</si>
  <si>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</si>
  <si>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</si>
  <si>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</si>
  <si>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</si>
  <si>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</si>
  <si>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</si>
  <si>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</si>
  <si>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</si>
  <si>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</si>
  <si>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</si>
  <si>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</si>
  <si>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</si>
  <si>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</si>
  <si>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</si>
  <si>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</si>
  <si>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</si>
  <si>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</si>
  <si>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</si>
  <si>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</si>
  <si>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</si>
  <si>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</si>
  <si>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</si>
  <si>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</si>
  <si>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</si>
  <si>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</si>
  <si>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</si>
  <si>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</si>
  <si>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</si>
  <si>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</si>
  <si>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</si>
  <si>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</si>
  <si>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</si>
  <si>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</si>
  <si>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</si>
  <si>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</si>
  <si>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</si>
  <si>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</si>
  <si>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</si>
  <si>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</si>
  <si>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</si>
  <si>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</si>
  <si>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</si>
  <si>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</si>
  <si>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</si>
  <si>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</si>
  <si>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</si>
  <si>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</si>
  <si>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</si>
  <si>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</si>
  <si>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</si>
  <si>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</si>
  <si>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</si>
  <si>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</si>
  <si>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</si>
  <si>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</si>
  <si>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</si>
  <si>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</si>
  <si>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</si>
  <si>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</si>
  <si>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</si>
  <si>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</si>
  <si>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</si>
  <si>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</si>
  <si>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</si>
  <si>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</si>
  <si>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</si>
  <si>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</si>
  <si>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</si>
  <si>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</si>
  <si>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</si>
  <si>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</si>
  <si>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</si>
  <si>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</si>
  <si>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</si>
  <si>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</si>
  <si>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</si>
  <si>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</si>
  <si>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</si>
  <si>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</si>
  <si>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</si>
  <si>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</si>
  <si>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</si>
  <si>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</si>
  <si>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</si>
  <si>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</si>
  <si>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</si>
  <si>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</si>
  <si>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</si>
  <si>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</si>
  <si>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</si>
  <si>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</si>
  <si>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</si>
  <si>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</si>
  <si>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</si>
  <si>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</si>
  <si>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</si>
  <si>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</si>
  <si>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</si>
  <si>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</si>
  <si>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</si>
  <si>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</si>
  <si>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</si>
  <si>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</si>
  <si>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</si>
  <si>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</si>
  <si>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</si>
  <si>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</si>
  <si>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</si>
  <si>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</si>
  <si>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</si>
  <si>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</si>
  <si>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</si>
  <si>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</si>
  <si>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</si>
  <si>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</si>
  <si>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</si>
  <si>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</si>
  <si>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</si>
  <si>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</si>
  <si>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</si>
  <si>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</si>
  <si>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</si>
  <si>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</si>
  <si>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</si>
  <si>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</si>
  <si>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</si>
  <si>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</si>
  <si>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</si>
  <si>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</si>
  <si>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</si>
  <si>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</si>
  <si>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</si>
  <si>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</si>
  <si>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</si>
  <si>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</si>
  <si>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</si>
  <si>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</si>
  <si>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</si>
  <si>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</si>
  <si>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</si>
  <si>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</si>
  <si>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</si>
  <si>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</si>
  <si>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</si>
  <si>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</si>
  <si>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</si>
  <si>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</si>
  <si>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</si>
  <si>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</si>
  <si>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</si>
  <si>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</si>
  <si>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</si>
  <si>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</si>
  <si>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</si>
  <si>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</si>
  <si>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</si>
  <si>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</si>
  <si>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</si>
  <si>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</si>
  <si>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</si>
  <si>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</si>
  <si>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</si>
  <si>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</si>
  <si>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</si>
  <si>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</si>
  <si>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</si>
  <si>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</si>
  <si>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</si>
  <si>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</si>
  <si>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</si>
  <si>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</si>
  <si>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</si>
  <si>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</si>
  <si>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</si>
  <si>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</si>
  <si>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</si>
  <si>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</si>
  <si>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</si>
  <si>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</si>
  <si>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</si>
  <si>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</si>
  <si>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</si>
  <si>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</si>
  <si>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</si>
  <si>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</si>
  <si>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</si>
  <si>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</si>
  <si>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</si>
  <si>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</si>
  <si>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</si>
  <si>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</si>
  <si>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</si>
  <si>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</si>
  <si>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</si>
  <si>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</si>
  <si>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</si>
  <si>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</si>
  <si>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</si>
  <si>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</si>
  <si>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</si>
  <si>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</si>
  <si>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</si>
  <si>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</si>
  <si>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</si>
  <si>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</si>
  <si>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</si>
  <si>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</si>
  <si>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</si>
  <si>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</si>
  <si>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</si>
  <si>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</si>
  <si>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</si>
  <si>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</si>
  <si>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</si>
  <si>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</si>
  <si>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</si>
  <si>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</si>
  <si>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</si>
  <si>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</si>
  <si>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</si>
  <si>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</si>
  <si>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</si>
  <si>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</si>
  <si>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</si>
  <si>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</si>
  <si>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</si>
  <si>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</si>
  <si>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</si>
  <si>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</si>
  <si>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</si>
  <si>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</si>
  <si>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</si>
  <si>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</si>
  <si>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</si>
  <si>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</si>
  <si>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</si>
  <si>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</si>
  <si>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</si>
  <si>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</si>
  <si>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</si>
  <si>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</si>
  <si>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</si>
  <si>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</si>
  <si>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</si>
  <si>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</si>
  <si>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</si>
  <si>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</si>
  <si>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</si>
  <si>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</si>
  <si>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</si>
  <si>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</si>
  <si>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</si>
  <si>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</si>
  <si>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</si>
  <si>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</si>
  <si>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</si>
  <si>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</si>
  <si>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</si>
  <si>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</si>
  <si>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</si>
  <si>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</si>
  <si>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</si>
  <si>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</si>
  <si>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</si>
  <si>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</si>
  <si>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</si>
  <si>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</si>
  <si>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</si>
  <si>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</si>
  <si>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</si>
  <si>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</si>
  <si>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</si>
  <si>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</si>
  <si>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</si>
  <si>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</si>
  <si>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</si>
  <si>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</si>
  <si>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</si>
  <si>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</si>
  <si>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</si>
  <si>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</si>
  <si>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</si>
  <si>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</si>
  <si>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</si>
  <si>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</si>
  <si>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</si>
  <si>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</si>
  <si>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</si>
  <si>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</si>
  <si>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</si>
  <si>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</si>
  <si>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</si>
  <si>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</si>
  <si>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</si>
  <si>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</si>
  <si>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</si>
  <si>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</si>
  <si>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</si>
  <si>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</si>
  <si>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</si>
  <si>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</si>
  <si>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</si>
  <si>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</si>
  <si>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</si>
  <si>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</si>
  <si>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</si>
  <si>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</si>
  <si>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</si>
  <si>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</si>
  <si>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</si>
  <si>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</si>
  <si>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</si>
  <si>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</si>
  <si>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</si>
  <si>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</si>
  <si>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</si>
  <si>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</si>
  <si>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</si>
  <si>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</si>
  <si>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</si>
  <si>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</si>
  <si>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</si>
  <si>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</si>
  <si>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</si>
  <si>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</si>
  <si>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</si>
  <si>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</si>
  <si>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</si>
  <si>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</si>
  <si>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</si>
  <si>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</si>
  <si>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</si>
  <si>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</si>
  <si>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</si>
  <si>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</si>
  <si>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</si>
  <si>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</si>
  <si>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</si>
  <si>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</si>
  <si>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</si>
  <si>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</si>
  <si>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</si>
  <si>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</si>
  <si>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</si>
  <si>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</si>
  <si>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</si>
  <si>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</si>
  <si>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</si>
  <si>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</si>
  <si>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</si>
  <si>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</si>
  <si>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</si>
  <si>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</si>
  <si>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</si>
  <si>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</si>
  <si>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</si>
  <si>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</si>
  <si>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</si>
  <si>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</si>
  <si>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</si>
  <si>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</si>
  <si>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</si>
  <si>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</si>
  <si>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</si>
  <si>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</si>
  <si>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</si>
  <si>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</si>
  <si>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</si>
  <si>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</si>
  <si>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</si>
  <si>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</si>
  <si>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</si>
  <si>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</si>
  <si>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</si>
  <si>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</si>
  <si>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</si>
  <si>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</si>
  <si>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</si>
  <si>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</si>
  <si>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</si>
  <si>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</si>
  <si>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</si>
  <si>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</si>
  <si>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</si>
  <si>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</si>
  <si>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</si>
  <si>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</si>
  <si>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</si>
  <si>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</si>
  <si>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</si>
  <si>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</si>
  <si>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</si>
  <si>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</si>
  <si>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</si>
  <si>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</si>
  <si>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</si>
  <si>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</si>
  <si>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</si>
  <si>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</si>
  <si>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</si>
  <si>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</si>
  <si>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</si>
  <si>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</si>
  <si>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</si>
  <si>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</si>
  <si>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</si>
  <si>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</si>
  <si>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</si>
  <si>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</si>
  <si>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</si>
  <si>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</si>
  <si>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</si>
  <si>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</si>
  <si>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</si>
  <si>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</si>
  <si>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</si>
  <si>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</si>
  <si>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</si>
  <si>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</si>
  <si>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</si>
  <si>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</si>
  <si>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</si>
  <si>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</si>
  <si>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</si>
  <si>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</si>
  <si>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</si>
  <si>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</si>
  <si>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</si>
  <si>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</si>
  <si>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</si>
  <si>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</si>
  <si>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</si>
  <si>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</si>
  <si>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</si>
  <si>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</si>
  <si>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</si>
  <si>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</si>
  <si>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</si>
  <si>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</si>
  <si>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</si>
  <si>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</si>
  <si>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</si>
  <si>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</si>
  <si>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</si>
  <si>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</si>
  <si>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</si>
  <si>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</si>
  <si>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</si>
  <si>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</si>
  <si>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</si>
  <si>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</si>
  <si>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</si>
  <si>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</si>
  <si>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</si>
  <si>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</si>
  <si>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</si>
  <si>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</si>
  <si>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</si>
  <si>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</si>
  <si>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</si>
  <si>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</si>
  <si>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</si>
  <si>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</si>
  <si>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</si>
  <si>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</si>
  <si>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</si>
  <si>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</si>
  <si>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</si>
  <si>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</si>
  <si>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</si>
  <si>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</si>
  <si>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</si>
  <si>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</si>
  <si>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</si>
  <si>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</si>
  <si>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</si>
  <si>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</si>
  <si>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</si>
  <si>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</si>
  <si>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</si>
  <si>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</si>
  <si>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</si>
  <si>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</si>
  <si>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</si>
  <si>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</si>
  <si>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</si>
  <si>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</si>
  <si>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</si>
  <si>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</si>
  <si>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</si>
  <si>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</si>
  <si>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</si>
  <si>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</si>
  <si>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</si>
  <si>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</si>
  <si>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</si>
  <si>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</si>
  <si>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</si>
  <si>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</si>
  <si>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</si>
  <si>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</si>
  <si>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</si>
  <si>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</si>
  <si>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</si>
  <si>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</si>
  <si>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</si>
  <si>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</si>
  <si>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</si>
  <si>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</si>
  <si>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</si>
  <si>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</si>
  <si>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</si>
  <si>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</si>
  <si>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</si>
  <si>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</si>
  <si>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</si>
  <si>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</si>
  <si>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</si>
  <si>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</si>
  <si>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</si>
  <si>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</si>
  <si>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</si>
  <si>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</si>
  <si>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</si>
  <si>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</si>
  <si>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</si>
  <si>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</si>
  <si>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</si>
  <si>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</si>
  <si>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</si>
  <si>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</si>
  <si>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</si>
  <si>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</si>
  <si>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</si>
  <si>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</si>
  <si>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</si>
  <si>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</si>
  <si>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</si>
  <si>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</si>
  <si>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</si>
  <si>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</si>
  <si>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</si>
  <si>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</si>
  <si>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</si>
  <si>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</si>
  <si>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</si>
  <si>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</si>
  <si>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</si>
  <si>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</si>
  <si>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</si>
  <si>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</si>
  <si>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</si>
  <si>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</si>
  <si>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</si>
  <si>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</si>
  <si>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</si>
  <si>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</si>
  <si>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</si>
  <si>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</si>
  <si>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</si>
  <si>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</si>
  <si>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</si>
  <si>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</si>
  <si>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</si>
  <si>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</si>
  <si>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</si>
  <si>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</si>
  <si>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</si>
  <si>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</si>
  <si>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</si>
  <si>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</si>
  <si>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</si>
  <si>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</si>
  <si>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</si>
  <si>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</si>
  <si>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</si>
  <si>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</si>
  <si>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</si>
  <si>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</si>
  <si>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</si>
  <si>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</si>
  <si>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</si>
  <si>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</si>
  <si>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</si>
  <si>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</si>
  <si>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</si>
  <si>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</si>
  <si>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</si>
  <si>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</si>
  <si>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</si>
  <si>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</si>
  <si>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</si>
  <si>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</si>
  <si>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</si>
  <si>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</si>
  <si>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</si>
  <si>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</si>
  <si>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</si>
  <si>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</si>
  <si>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</si>
  <si>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</si>
  <si>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</si>
  <si>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</si>
  <si>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</si>
  <si>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</si>
  <si>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</si>
  <si>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</si>
  <si>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</si>
  <si>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</si>
  <si>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</si>
  <si>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</si>
  <si>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</si>
  <si>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</si>
  <si>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</si>
  <si>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</si>
  <si>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</si>
  <si>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</si>
  <si>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</si>
  <si>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</si>
  <si>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</si>
  <si>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</si>
  <si>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</si>
  <si>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</si>
  <si>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</si>
  <si>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</si>
  <si>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</si>
  <si>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</si>
  <si>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</si>
  <si>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</si>
  <si>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</si>
  <si>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</si>
  <si>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</si>
  <si>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</si>
  <si>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</si>
  <si>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</si>
  <si>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</si>
  <si>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</si>
  <si>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</si>
  <si>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</si>
  <si>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</si>
  <si>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</si>
  <si>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</si>
  <si>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</si>
  <si>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</si>
  <si>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</si>
  <si>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</si>
  <si>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</si>
  <si>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</si>
  <si>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</si>
  <si>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</si>
  <si>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</si>
  <si>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</si>
  <si>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</si>
  <si>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</si>
  <si>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</si>
  <si>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</si>
  <si>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</si>
  <si>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</si>
  <si>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</si>
  <si>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</si>
  <si>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</si>
  <si>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</si>
  <si>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</si>
  <si>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</si>
  <si>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</si>
  <si>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</si>
  <si>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</si>
  <si>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</si>
  <si>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</si>
  <si>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</si>
  <si>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</si>
  <si>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</si>
  <si>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</si>
  <si>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</si>
  <si>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</si>
  <si>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</si>
  <si>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</si>
  <si>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</si>
  <si>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</si>
  <si>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</si>
  <si>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</si>
  <si>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</si>
  <si>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</si>
  <si>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</si>
  <si>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</si>
  <si>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</si>
  <si>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</si>
  <si>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</si>
  <si>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</si>
  <si>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</si>
  <si>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</si>
  <si>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</si>
  <si>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</si>
  <si>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</si>
  <si>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</si>
  <si>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</si>
  <si>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</si>
  <si>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</si>
  <si>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</si>
  <si>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</si>
  <si>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</si>
  <si>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</si>
  <si>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</si>
  <si>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</si>
  <si>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</si>
  <si>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</si>
  <si>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</si>
  <si>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</si>
  <si>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</si>
  <si>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</si>
  <si>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</si>
  <si>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</si>
  <si>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</si>
  <si>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</si>
  <si>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</si>
  <si>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</si>
  <si>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</si>
  <si>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</si>
  <si>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</si>
  <si>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</si>
  <si>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</si>
  <si>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</si>
  <si>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</si>
  <si>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</si>
  <si>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</si>
  <si>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</si>
  <si>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</si>
  <si>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</si>
  <si>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</si>
  <si>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</si>
  <si>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</si>
  <si>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</si>
  <si>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</si>
  <si>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</si>
  <si>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</si>
  <si>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</si>
  <si>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</si>
  <si>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</si>
  <si>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</si>
  <si>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</si>
  <si>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</si>
  <si>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</si>
  <si>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</si>
  <si>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</si>
  <si>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</si>
  <si>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</si>
  <si>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</si>
  <si>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</si>
  <si>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</si>
  <si>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</si>
  <si>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</si>
  <si>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</si>
  <si>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</si>
  <si>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</si>
  <si>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</si>
  <si>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</si>
  <si>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</si>
  <si>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</si>
  <si>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</si>
  <si>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</si>
  <si>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</si>
  <si>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</si>
  <si>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</si>
  <si>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</si>
  <si>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</si>
  <si>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</si>
  <si>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</si>
  <si>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</si>
  <si>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</si>
  <si>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</si>
  <si>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</si>
  <si>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</si>
  <si>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</si>
  <si>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</si>
  <si>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</si>
  <si>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</si>
  <si>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</si>
  <si>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</si>
  <si>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</si>
  <si>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</si>
  <si>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</si>
  <si>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</si>
  <si>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</si>
  <si>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</si>
  <si>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</si>
  <si>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</si>
  <si>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</si>
  <si>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</si>
  <si>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</si>
  <si>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</si>
  <si>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</si>
  <si>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</si>
  <si>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</si>
  <si>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</si>
  <si>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</si>
  <si>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</si>
  <si>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</si>
  <si>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</si>
  <si>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</si>
  <si>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</si>
  <si>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</si>
  <si>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</si>
  <si>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</si>
  <si>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</si>
  <si>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</si>
  <si>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</si>
  <si>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</si>
  <si>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</si>
  <si>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</si>
  <si>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</si>
  <si>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</si>
  <si>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</si>
  <si>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</si>
  <si>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</si>
  <si>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</si>
  <si>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</si>
  <si>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</si>
  <si>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</si>
  <si>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</si>
  <si>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</si>
  <si>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</si>
  <si>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</si>
  <si>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</si>
  <si>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</si>
  <si>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</si>
  <si>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</si>
  <si>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</si>
  <si>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</si>
  <si>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</si>
  <si>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</si>
  <si>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</si>
  <si>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</si>
  <si>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</si>
  <si>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</si>
  <si>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</si>
  <si>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</si>
  <si>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</si>
  <si>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</si>
  <si>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</si>
  <si>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</si>
  <si>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</si>
  <si>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</si>
  <si>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</si>
  <si>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</si>
  <si>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</si>
  <si>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</si>
  <si>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</si>
  <si>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</si>
  <si>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</si>
  <si>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</si>
  <si>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</si>
  <si>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</si>
  <si>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</si>
  <si>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</si>
  <si>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</si>
  <si>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</si>
  <si>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</si>
  <si>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</si>
  <si>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</si>
  <si>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</si>
  <si>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</si>
  <si>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</si>
  <si>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</si>
  <si>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</si>
  <si>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</si>
  <si>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</si>
  <si>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</si>
  <si>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</si>
  <si>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</si>
  <si>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</si>
  <si>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</si>
  <si>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</si>
  <si>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</si>
  <si>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</si>
  <si>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</si>
  <si>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</si>
  <si>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</si>
  <si>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</si>
  <si>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</si>
  <si>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</si>
  <si>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</si>
  <si>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</si>
  <si>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</si>
  <si>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</si>
  <si>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</si>
  <si>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</si>
  <si>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</si>
  <si>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</si>
  <si>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</si>
  <si>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</si>
  <si>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</si>
  <si>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</si>
  <si>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</si>
  <si>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</si>
  <si>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</si>
  <si>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</si>
  <si>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</si>
  <si>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</si>
  <si>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</si>
  <si>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</si>
  <si>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</si>
  <si>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</si>
  <si>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</si>
  <si>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</si>
  <si>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</si>
  <si>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</si>
  <si>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</si>
  <si>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</si>
  <si>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</si>
  <si>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</si>
  <si>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</si>
  <si>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</si>
  <si>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</si>
  <si>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</si>
  <si>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</si>
  <si>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</si>
  <si>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</si>
  <si>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</si>
  <si>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</si>
  <si>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</si>
  <si>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</si>
  <si>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</si>
  <si>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</si>
  <si>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</si>
  <si>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</si>
  <si>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</si>
  <si>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</si>
  <si>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</si>
  <si>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</si>
  <si>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</si>
  <si>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</si>
  <si>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</si>
  <si>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</si>
  <si>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</si>
  <si>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</si>
  <si>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</si>
  <si>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</si>
  <si>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</si>
  <si>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</si>
  <si>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</si>
  <si>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</si>
  <si>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</si>
  <si>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</si>
  <si>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</si>
  <si>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</si>
  <si>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</si>
  <si>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</si>
  <si>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</si>
  <si>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</si>
  <si>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</si>
  <si>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</si>
  <si>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</si>
  <si>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</si>
  <si>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</si>
  <si>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</si>
  <si>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</si>
  <si>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</si>
  <si>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</si>
  <si>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</si>
  <si>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</si>
  <si>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</si>
  <si>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</si>
  <si>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</si>
  <si>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</si>
  <si>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</si>
  <si>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</si>
  <si>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</si>
  <si>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</si>
  <si>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</si>
  <si>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</si>
  <si>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</si>
  <si>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</si>
  <si>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</si>
  <si>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</si>
  <si>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</si>
  <si>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</si>
  <si>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</si>
  <si>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</si>
  <si>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</si>
  <si>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</si>
  <si>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</si>
  <si>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</si>
  <si>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</si>
  <si>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</si>
  <si>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</si>
  <si>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</si>
  <si>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</si>
  <si>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</si>
  <si>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</si>
  <si>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</si>
  <si>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</si>
  <si>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</si>
  <si>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</si>
  <si>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</si>
  <si>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</si>
  <si>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</si>
  <si>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</si>
  <si>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</si>
  <si>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</si>
  <si>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</si>
  <si>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</si>
  <si>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</si>
  <si>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</si>
  <si>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</si>
  <si>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</si>
  <si>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</si>
  <si>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</si>
  <si>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</si>
  <si>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</si>
  <si>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</si>
  <si>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</si>
  <si>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</si>
  <si>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</si>
  <si>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</si>
  <si>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</si>
  <si>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</si>
  <si>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</si>
  <si>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</si>
  <si>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</si>
  <si>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</si>
  <si>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</si>
  <si>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</si>
  <si>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</si>
  <si>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</si>
  <si>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</si>
  <si>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</si>
  <si>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</si>
  <si>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</si>
  <si>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</si>
  <si>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</si>
  <si>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</si>
  <si>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</si>
  <si>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</si>
  <si>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</si>
  <si>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</si>
  <si>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</si>
  <si>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</si>
  <si>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</si>
  <si>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</si>
  <si>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</si>
  <si>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</si>
  <si>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</si>
  <si>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</si>
  <si>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</si>
  <si>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</si>
  <si>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</si>
  <si>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</si>
  <si>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</si>
  <si>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</si>
  <si>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</si>
  <si>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</si>
  <si>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</si>
  <si>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</si>
  <si>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</si>
  <si>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</si>
  <si>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</si>
  <si>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</si>
  <si>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</si>
  <si>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</si>
  <si>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</si>
  <si>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</si>
  <si>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</si>
  <si>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</si>
  <si>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</si>
  <si>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</si>
  <si>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</si>
  <si>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</si>
  <si>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</si>
  <si>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</si>
  <si>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</si>
  <si>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</si>
  <si>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</si>
  <si>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</si>
  <si>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</si>
  <si>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</si>
  <si>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</si>
  <si>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</si>
  <si>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</si>
  <si>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</si>
  <si>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</si>
  <si>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</si>
  <si>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</si>
  <si>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</si>
  <si>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</si>
  <si>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</si>
  <si>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</si>
  <si>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</si>
  <si>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</si>
  <si>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</si>
  <si>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</si>
  <si>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</si>
  <si>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</si>
  <si>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</si>
  <si>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</si>
  <si>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</si>
  <si>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</si>
  <si>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</si>
  <si>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</si>
  <si>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</si>
  <si>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</si>
  <si>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</si>
  <si>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</si>
  <si>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</si>
  <si>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</si>
  <si>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</si>
  <si>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</si>
  <si>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</si>
  <si>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</si>
  <si>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</si>
  <si>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</si>
  <si>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</si>
  <si>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</si>
  <si>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</si>
  <si>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</si>
  <si>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</si>
  <si>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</si>
  <si>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</si>
  <si>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</si>
  <si>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</si>
  <si>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</si>
  <si>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</si>
  <si>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</si>
  <si>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</si>
  <si>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</si>
  <si>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</si>
  <si>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</si>
  <si>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</si>
  <si>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</si>
  <si>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</si>
  <si>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</si>
  <si>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</si>
  <si>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</si>
  <si>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</si>
  <si>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</si>
  <si>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</si>
  <si>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</si>
  <si>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</si>
  <si>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</si>
  <si>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</si>
  <si>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</si>
  <si>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</si>
  <si>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</si>
  <si>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</si>
  <si>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</si>
  <si>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</si>
  <si>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</si>
  <si>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</si>
  <si>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</si>
  <si>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</si>
  <si>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</si>
  <si>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</si>
  <si>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</si>
  <si>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</si>
  <si>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</si>
  <si>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</si>
  <si>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</si>
  <si>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</si>
  <si>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</si>
  <si>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</si>
  <si>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</si>
  <si>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</si>
  <si>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</si>
  <si>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</si>
  <si>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</si>
  <si>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</si>
  <si>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</si>
  <si>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</si>
  <si>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</si>
  <si>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</si>
  <si>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</si>
  <si>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</si>
  <si>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</si>
  <si>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</si>
  <si>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</si>
  <si>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</si>
  <si>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</si>
  <si>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</si>
  <si>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</si>
  <si>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</si>
  <si>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</si>
  <si>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</si>
  <si>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</si>
  <si>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</si>
  <si>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</si>
  <si>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</si>
  <si>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</si>
  <si>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</si>
  <si>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</si>
  <si>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</si>
  <si>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</si>
  <si>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</si>
  <si>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</si>
  <si>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</si>
  <si>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</si>
  <si>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</si>
  <si>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</si>
  <si>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</si>
  <si>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</si>
  <si>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</si>
  <si>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</si>
  <si>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</si>
  <si>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</si>
  <si>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</si>
  <si>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</si>
  <si>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</si>
  <si>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</si>
  <si>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</si>
  <si>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</si>
  <si>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</si>
  <si>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</si>
  <si>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</si>
  <si>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</si>
  <si>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</si>
  <si>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</si>
  <si>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</si>
  <si>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</si>
  <si>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</si>
  <si>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</si>
  <si>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</si>
  <si>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</si>
  <si>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</si>
  <si>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</si>
  <si>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</si>
  <si>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</si>
  <si>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</si>
  <si>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</si>
  <si>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</si>
  <si>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</si>
  <si>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</si>
  <si>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</si>
  <si>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</si>
  <si>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</si>
  <si>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</si>
  <si>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</si>
  <si>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</si>
  <si>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</si>
  <si>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</si>
  <si>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</si>
  <si>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</si>
  <si>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</si>
  <si>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</si>
  <si>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</si>
  <si>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</si>
  <si>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</si>
  <si>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</si>
  <si>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</si>
  <si>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</si>
  <si>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</si>
  <si>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</si>
  <si>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</si>
  <si>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</si>
  <si>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</si>
  <si>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</si>
  <si>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</si>
  <si>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</si>
  <si>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</si>
  <si>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</si>
  <si>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</si>
  <si>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</si>
  <si>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</si>
  <si>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</si>
  <si>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</si>
  <si>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</si>
  <si>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</si>
  <si>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</si>
  <si>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</si>
  <si>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</si>
  <si>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</si>
  <si>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</si>
  <si>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</si>
  <si>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</si>
  <si>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</si>
  <si>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</si>
  <si>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</si>
  <si>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</si>
  <si>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</si>
  <si>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</si>
  <si>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</si>
  <si>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</si>
  <si>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</si>
  <si>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</si>
  <si>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</si>
  <si>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</si>
  <si>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</si>
  <si>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</si>
  <si>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</si>
  <si>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</si>
  <si>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</si>
  <si>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</si>
  <si>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</si>
  <si>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</si>
  <si>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</si>
  <si>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</si>
  <si>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</si>
  <si>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</si>
  <si>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</si>
  <si>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</si>
  <si>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</si>
  <si>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</si>
  <si>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</si>
  <si>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</si>
  <si>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</si>
  <si>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</si>
  <si>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</si>
  <si>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</si>
  <si>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</si>
  <si>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</si>
  <si>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</si>
  <si>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</si>
  <si>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</si>
  <si>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</si>
  <si>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</si>
  <si>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</si>
  <si>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</si>
  <si>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</si>
  <si>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</si>
  <si>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</si>
  <si>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</si>
  <si>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</si>
  <si>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</si>
  <si>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</si>
  <si>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</si>
  <si>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</si>
  <si>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</si>
  <si>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</si>
  <si>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</si>
  <si>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</si>
  <si>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</si>
  <si>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</si>
  <si>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</si>
  <si>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</si>
  <si>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</si>
  <si>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</si>
  <si>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</si>
  <si>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</si>
  <si>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</si>
  <si>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</si>
  <si>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</si>
  <si>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</si>
  <si>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</si>
  <si>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</si>
  <si>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</si>
  <si>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</si>
  <si>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</si>
  <si>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</si>
  <si>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</si>
  <si>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</si>
  <si>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</si>
  <si>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</si>
  <si>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</si>
  <si>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</si>
  <si>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</si>
  <si>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</si>
  <si>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</si>
  <si>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</si>
  <si>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</si>
  <si>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</si>
  <si>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</si>
  <si>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</si>
  <si>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</si>
  <si>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</si>
  <si>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</si>
  <si>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</si>
  <si>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</si>
  <si>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</si>
  <si>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</si>
  <si>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</si>
  <si>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</si>
  <si>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</si>
  <si>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</si>
  <si>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</si>
  <si>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</si>
  <si>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</si>
  <si>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</si>
  <si>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</si>
  <si>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</si>
  <si>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</si>
  <si>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</si>
  <si>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</si>
  <si>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</si>
  <si>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</si>
  <si>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</si>
  <si>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</si>
  <si>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</si>
  <si>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</si>
  <si>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</si>
  <si>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</si>
  <si>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</si>
  <si>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</si>
  <si>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</si>
  <si>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</si>
  <si>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</si>
  <si>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</si>
  <si>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</si>
  <si>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</si>
  <si>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</si>
  <si>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</si>
  <si>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</si>
  <si>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</si>
  <si>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</si>
  <si>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</si>
  <si>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</si>
  <si>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</si>
  <si>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</si>
  <si>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</si>
  <si>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</si>
  <si>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</si>
  <si>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</si>
  <si>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</si>
  <si>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</si>
  <si>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</si>
  <si>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</si>
  <si>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</si>
  <si>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</si>
  <si>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</si>
  <si>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</si>
  <si>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</si>
  <si>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</si>
  <si>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</si>
  <si>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</si>
  <si>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</si>
  <si>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</si>
  <si>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</si>
  <si>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</si>
  <si>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</si>
  <si>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</si>
  <si>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</si>
  <si>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</si>
  <si>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</si>
  <si>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</si>
  <si>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</si>
  <si>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</si>
  <si>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</si>
  <si>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</si>
  <si>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</si>
  <si>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</si>
  <si>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</si>
  <si>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</si>
  <si>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</si>
  <si>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</si>
  <si>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</si>
  <si>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</si>
  <si>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</si>
  <si>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</si>
  <si>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</si>
  <si>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</si>
  <si>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</si>
  <si>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</si>
  <si>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</si>
  <si>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</si>
  <si>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</si>
  <si>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</si>
  <si>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</si>
  <si>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</si>
  <si>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</si>
  <si>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</si>
  <si>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</si>
  <si>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</si>
  <si>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</si>
  <si>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</si>
  <si>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</si>
  <si>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</si>
  <si>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</si>
  <si>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</si>
  <si>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</si>
  <si>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</si>
  <si>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</si>
  <si>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</si>
  <si>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</si>
  <si>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</si>
  <si>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</si>
  <si>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</si>
  <si>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</si>
  <si>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</si>
  <si>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</si>
  <si>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</si>
  <si>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</si>
  <si>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</si>
  <si>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</si>
  <si>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</si>
  <si>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</si>
  <si>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</si>
  <si>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</si>
  <si>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</si>
  <si>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</si>
  <si>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</si>
  <si>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</si>
  <si>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</si>
  <si>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</si>
  <si>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</si>
  <si>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</si>
  <si>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</si>
  <si>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</si>
  <si>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</si>
  <si>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</si>
  <si>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</si>
  <si>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</si>
  <si>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</si>
  <si>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</si>
  <si>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</si>
  <si>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</si>
  <si>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</si>
  <si>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</si>
  <si>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</si>
  <si>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</si>
  <si>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</si>
  <si>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</si>
  <si>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</si>
  <si>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</si>
  <si>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</si>
  <si>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</si>
  <si>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</si>
  <si>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</si>
  <si>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</si>
  <si>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</si>
  <si>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</si>
  <si>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</si>
  <si>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</si>
  <si>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</si>
  <si>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</si>
  <si>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</si>
  <si>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</si>
  <si>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</si>
  <si>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</si>
  <si>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</si>
  <si>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</si>
  <si>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</si>
  <si>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</si>
  <si>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</si>
  <si>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</si>
  <si>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</si>
  <si>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</si>
  <si>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</si>
  <si>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</si>
  <si>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</si>
  <si>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</si>
  <si>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</si>
  <si>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</si>
  <si>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</si>
  <si>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</si>
  <si>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</si>
  <si>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</si>
  <si>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</si>
  <si>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</si>
  <si>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</si>
  <si>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</si>
  <si>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</si>
  <si>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</si>
  <si>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</si>
  <si>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</si>
  <si>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</si>
  <si>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</si>
  <si>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</si>
  <si>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</si>
  <si>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</si>
  <si>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</si>
  <si>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</si>
  <si>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</si>
  <si>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</si>
  <si>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</si>
  <si>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</si>
  <si>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</si>
  <si>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</si>
  <si>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</si>
  <si>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</si>
  <si>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</si>
  <si>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</si>
  <si>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</si>
  <si>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</si>
  <si>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</si>
  <si>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</si>
  <si>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</si>
  <si>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</si>
  <si>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</si>
  <si>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</si>
  <si>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</si>
  <si>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</si>
  <si>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</si>
  <si>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</si>
  <si>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</si>
  <si>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</si>
  <si>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</si>
  <si>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</si>
  <si>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</si>
  <si>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</si>
  <si>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</si>
  <si>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</si>
  <si>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</si>
  <si>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</si>
  <si>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</si>
  <si>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</si>
  <si>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</si>
  <si>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</si>
  <si>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</si>
  <si>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</si>
  <si>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</si>
  <si>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</si>
  <si>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</si>
  <si>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</si>
  <si>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</si>
  <si>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</si>
  <si>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</si>
  <si>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</si>
  <si>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</si>
  <si>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</si>
  <si>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</si>
  <si>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</si>
  <si>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</si>
  <si>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</si>
  <si>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</si>
  <si>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</si>
  <si>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</si>
  <si>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</si>
  <si>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</si>
  <si>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</si>
  <si>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</si>
  <si>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</si>
  <si>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</si>
  <si>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</si>
  <si>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</si>
  <si>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</si>
  <si>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</si>
  <si>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</si>
  <si>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</si>
  <si>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</si>
  <si>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</si>
  <si>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</si>
  <si>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</si>
  <si>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</si>
  <si>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</si>
  <si>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</si>
  <si>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</si>
  <si>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</si>
  <si>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</si>
  <si>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</si>
  <si>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</si>
  <si>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</si>
  <si>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</si>
  <si>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</si>
  <si>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</si>
  <si>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</si>
  <si>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</si>
  <si>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</si>
  <si>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</si>
  <si>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</si>
  <si>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</si>
  <si>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</si>
  <si>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</si>
  <si>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</si>
  <si>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</si>
  <si>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</si>
  <si>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</si>
  <si>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</si>
  <si>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</si>
  <si>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</si>
  <si>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</si>
  <si>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</si>
  <si>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</si>
  <si>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</si>
  <si>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</si>
  <si>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</si>
  <si>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</si>
  <si>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</si>
  <si>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</si>
  <si>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</si>
  <si>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</si>
  <si>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</si>
  <si>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</si>
  <si>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</si>
  <si>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</si>
  <si>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</si>
  <si>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</si>
  <si>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</si>
  <si>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</si>
  <si>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</si>
  <si>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</si>
  <si>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</si>
  <si>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</si>
  <si>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</si>
  <si>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</si>
  <si>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</si>
  <si>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</si>
  <si>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</si>
  <si>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</si>
  <si>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</si>
  <si>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</si>
  <si>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</si>
  <si>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</si>
  <si>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</si>
  <si>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</si>
  <si>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</si>
  <si>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</si>
  <si>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</si>
  <si>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</si>
  <si>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</si>
  <si>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</si>
  <si>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</si>
  <si>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</si>
  <si>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</si>
  <si>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</si>
  <si>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</si>
  <si>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</si>
  <si>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</si>
  <si>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</si>
  <si>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</si>
  <si>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</si>
  <si>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</si>
  <si>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</si>
  <si>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</si>
  <si>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</si>
  <si>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</si>
  <si>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</si>
  <si>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</si>
  <si>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</si>
  <si>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</si>
  <si>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</si>
  <si>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</si>
  <si>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</si>
  <si>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</si>
  <si>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</si>
  <si>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</si>
  <si>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</si>
  <si>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</si>
  <si>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</si>
  <si>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</si>
  <si>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</si>
  <si>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</si>
  <si>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</si>
  <si>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</si>
  <si>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</si>
  <si>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</si>
  <si>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</si>
  <si>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</si>
  <si>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</si>
  <si>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</si>
  <si>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</si>
  <si>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</si>
  <si>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</si>
  <si>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</si>
  <si>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</si>
  <si>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</si>
  <si>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</si>
  <si>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</si>
  <si>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</si>
  <si>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</si>
  <si>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</si>
  <si>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</si>
  <si>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</si>
  <si>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</si>
  <si>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</si>
  <si>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</si>
  <si>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</si>
  <si>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</si>
  <si>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</si>
  <si>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</si>
  <si>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</si>
  <si>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</si>
  <si>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</si>
  <si>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</si>
  <si>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</si>
  <si>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</si>
  <si>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</si>
  <si>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</si>
  <si>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</si>
  <si>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</si>
  <si>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</si>
  <si>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</si>
  <si>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</si>
  <si>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</si>
  <si>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</si>
  <si>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</si>
  <si>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</si>
  <si>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</si>
  <si>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</si>
  <si>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</si>
  <si>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</si>
  <si>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</si>
  <si>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</si>
  <si>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</si>
  <si>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</si>
  <si>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</si>
  <si>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</si>
  <si>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</si>
  <si>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</si>
  <si>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</si>
  <si>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</si>
  <si>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</si>
  <si>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</si>
  <si>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</si>
  <si>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</si>
  <si>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</si>
  <si>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</si>
  <si>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</si>
  <si>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</si>
  <si>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</si>
  <si>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</si>
  <si>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</si>
  <si>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</si>
  <si>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</si>
  <si>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</si>
  <si>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</si>
  <si>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</si>
  <si>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</si>
  <si>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</si>
  <si>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</si>
  <si>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</si>
  <si>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</si>
  <si>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</si>
  <si>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</si>
  <si>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</si>
  <si>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</si>
  <si>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</si>
  <si>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</si>
  <si>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</si>
  <si>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</si>
  <si>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</si>
  <si>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</si>
  <si>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</si>
  <si>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</si>
  <si>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</si>
  <si>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</si>
  <si>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</si>
  <si>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</si>
  <si>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</si>
  <si>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</si>
  <si>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</si>
  <si>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</si>
  <si>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</si>
  <si>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</si>
  <si>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</si>
  <si>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</si>
  <si>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</si>
  <si>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</si>
  <si>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</si>
  <si>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</si>
  <si>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</si>
  <si>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</si>
  <si>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</si>
  <si>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</si>
  <si>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</si>
  <si>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</si>
  <si>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</si>
  <si>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</si>
  <si>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</si>
  <si>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</si>
  <si>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</si>
  <si>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</si>
  <si>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</si>
  <si>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</si>
  <si>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</si>
  <si>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</si>
  <si>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</si>
  <si>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</si>
  <si>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</si>
  <si>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</si>
  <si>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</si>
  <si>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</si>
  <si>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</si>
  <si>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</si>
  <si>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</si>
  <si>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</si>
  <si>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</si>
  <si>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</si>
  <si>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</si>
  <si>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</si>
  <si>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</si>
  <si>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</si>
  <si>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</si>
  <si>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</si>
  <si>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</si>
  <si>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</si>
  <si>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</si>
  <si>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</si>
  <si>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</si>
  <si>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</si>
  <si>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</si>
  <si>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</si>
  <si>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</si>
  <si>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</si>
  <si>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</si>
  <si>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</si>
  <si>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</si>
  <si>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</si>
  <si>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</si>
  <si>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</si>
  <si>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</si>
  <si>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</si>
  <si>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</si>
  <si>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</si>
  <si>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</si>
  <si>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</si>
  <si>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</si>
  <si>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</si>
  <si>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</si>
  <si>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</si>
  <si>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</si>
  <si>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</si>
  <si>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</si>
  <si>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</si>
  <si>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</si>
  <si>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</si>
  <si>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</si>
  <si>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</si>
  <si>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</si>
  <si>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</si>
  <si>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</si>
  <si>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</si>
  <si>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</si>
  <si>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</si>
  <si>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</si>
  <si>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</si>
  <si>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</si>
  <si>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</si>
  <si>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</si>
  <si>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</si>
  <si>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</si>
  <si>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</si>
  <si>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</si>
  <si>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</si>
  <si>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</si>
  <si>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</si>
  <si>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</si>
  <si>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</si>
  <si>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</si>
  <si>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</si>
  <si>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</si>
  <si>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</si>
  <si>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</si>
  <si>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</si>
  <si>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</si>
  <si>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</si>
  <si>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</si>
  <si>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</si>
  <si>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</si>
  <si>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</si>
  <si>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</si>
  <si>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</si>
  <si>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</si>
  <si>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</si>
  <si>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</si>
  <si>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</si>
  <si>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</si>
  <si>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</si>
  <si>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</si>
  <si>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</si>
  <si>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</si>
  <si>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</si>
  <si>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</si>
  <si>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</si>
  <si>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</si>
  <si>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</si>
  <si>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</si>
  <si>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</si>
  <si>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</si>
  <si>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</si>
  <si>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</si>
  <si>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</si>
  <si>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</si>
  <si>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</si>
  <si>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</si>
  <si>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</si>
  <si>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</si>
  <si>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</si>
  <si>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</si>
  <si>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</si>
  <si>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</si>
  <si>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</si>
  <si>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</si>
  <si>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</si>
  <si>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</si>
  <si>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</si>
  <si>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</si>
  <si>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</si>
  <si>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</si>
  <si>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</si>
  <si>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</si>
  <si>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</si>
  <si>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</si>
  <si>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</si>
  <si>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</si>
  <si>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</si>
  <si>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</si>
  <si>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</si>
  <si>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</si>
  <si>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</si>
  <si>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</si>
  <si>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</si>
  <si>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</si>
  <si>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</si>
  <si>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</si>
  <si>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</si>
  <si>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</si>
  <si>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</si>
  <si>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</si>
  <si>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</si>
  <si>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</si>
  <si>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</si>
  <si>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</si>
  <si>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</si>
  <si>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</si>
  <si>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</si>
  <si>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</si>
  <si>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</si>
  <si>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</si>
  <si>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</si>
  <si>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</si>
  <si>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</si>
  <si>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</si>
  <si>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</si>
  <si>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</si>
  <si>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</si>
  <si>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</si>
  <si>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</si>
  <si>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</si>
  <si>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</si>
  <si>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</si>
  <si>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</si>
  <si>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</si>
  <si>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</si>
  <si>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</si>
  <si>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</si>
  <si>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</si>
  <si>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</si>
  <si>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</si>
  <si>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</si>
  <si>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</si>
  <si>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</si>
  <si>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</si>
  <si>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</si>
  <si>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</si>
  <si>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</si>
  <si>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</si>
  <si>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</si>
  <si>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</si>
  <si>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</si>
  <si>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</si>
  <si>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</si>
  <si>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</si>
  <si>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</si>
  <si>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</si>
  <si>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</si>
  <si>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</si>
  <si>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</si>
  <si>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</si>
  <si>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</si>
  <si>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</si>
  <si>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</si>
  <si>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</si>
  <si>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</si>
  <si>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</si>
  <si>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</si>
  <si>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</si>
  <si>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</si>
  <si>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</si>
  <si>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</si>
  <si>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</si>
  <si>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</si>
  <si>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</si>
  <si>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</si>
  <si>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</si>
  <si>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</si>
  <si>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</si>
  <si>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</si>
  <si>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</si>
  <si>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</si>
  <si>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</si>
  <si>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</si>
  <si>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</si>
  <si>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</si>
  <si>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</si>
  <si>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</si>
  <si>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</si>
  <si>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</si>
  <si>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</si>
  <si>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</si>
  <si>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</si>
  <si>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</si>
  <si>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</si>
  <si>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</si>
  <si>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</si>
  <si>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</si>
  <si>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</si>
  <si>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</si>
  <si>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</si>
  <si>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</si>
  <si>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</si>
  <si>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</si>
  <si>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</si>
  <si>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</si>
  <si>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</si>
  <si>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</si>
  <si>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</si>
  <si>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</si>
  <si>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</si>
  <si>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</si>
  <si>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</si>
  <si>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</si>
  <si>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</si>
  <si>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</si>
  <si>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</si>
  <si>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</si>
  <si>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</si>
  <si>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</si>
  <si>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</si>
  <si>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</si>
  <si>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</si>
  <si>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</si>
  <si>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</si>
  <si>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</si>
  <si>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</si>
  <si>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</si>
  <si>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</si>
  <si>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</si>
  <si>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</si>
  <si>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</si>
  <si>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</si>
  <si>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</si>
  <si>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</si>
  <si>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</si>
  <si>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</si>
  <si>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</si>
  <si>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</si>
  <si>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</si>
  <si>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</si>
  <si>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</si>
  <si>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</si>
  <si>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</si>
  <si>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</si>
  <si>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</si>
  <si>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</si>
  <si>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</si>
  <si>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</si>
  <si>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</si>
  <si>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</si>
  <si>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</si>
  <si>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</si>
  <si>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</si>
  <si>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</si>
  <si>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</si>
  <si>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</si>
  <si>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</si>
  <si>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</si>
  <si>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</si>
  <si>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</si>
  <si>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</si>
  <si>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</si>
  <si>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</si>
  <si>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</si>
  <si>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</si>
  <si>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</si>
  <si>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</si>
  <si>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</si>
  <si>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</si>
  <si>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</si>
  <si>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</si>
  <si>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</si>
  <si>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</si>
  <si>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</si>
  <si>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</si>
  <si>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</si>
  <si>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</si>
  <si>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</si>
  <si>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</si>
  <si>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</si>
  <si>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</si>
  <si>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</si>
  <si>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</si>
  <si>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</si>
  <si>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</si>
  <si>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</si>
  <si>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</si>
  <si>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</si>
  <si>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</si>
  <si>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</si>
  <si>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</si>
  <si>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</si>
  <si>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</si>
  <si>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</si>
  <si>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</si>
  <si>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</si>
  <si>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</si>
  <si>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</si>
  <si>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</si>
  <si>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</si>
  <si>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</si>
  <si>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</si>
  <si>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</si>
  <si>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</si>
  <si>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</si>
  <si>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</si>
  <si>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</si>
  <si>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</si>
  <si>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</si>
  <si>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</si>
  <si>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</si>
  <si>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</si>
  <si>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</si>
  <si>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</si>
  <si>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</si>
  <si>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</si>
  <si>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</si>
  <si>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</si>
  <si>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</si>
  <si>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</si>
  <si>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</si>
  <si>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</si>
  <si>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</si>
  <si>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</si>
  <si>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</si>
  <si>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</si>
  <si>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</si>
  <si>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</si>
  <si>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</si>
  <si>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</si>
  <si>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</si>
  <si>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</si>
  <si>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</si>
  <si>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</si>
  <si>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</si>
  <si>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</si>
  <si>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</si>
  <si>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</si>
  <si>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</si>
  <si>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</si>
  <si>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</si>
  <si>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</si>
  <si>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</si>
  <si>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</si>
  <si>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</si>
  <si>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</si>
  <si>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</si>
  <si>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</si>
  <si>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</si>
  <si>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</si>
  <si>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</si>
  <si>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</si>
  <si>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</si>
  <si>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</si>
  <si>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</si>
  <si>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</si>
  <si>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</si>
  <si>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</si>
  <si>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</si>
  <si>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</si>
  <si>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</si>
  <si>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</si>
  <si>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</si>
  <si>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</si>
  <si>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</si>
  <si>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</si>
  <si>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</si>
  <si>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</si>
  <si>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</si>
  <si>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</si>
  <si>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</si>
  <si>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</si>
  <si>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</si>
  <si>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</si>
  <si>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</si>
  <si>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</si>
  <si>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</si>
  <si>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</si>
  <si>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</si>
  <si>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</si>
  <si>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</si>
  <si>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</si>
  <si>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</si>
  <si>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</si>
  <si>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</si>
  <si>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</si>
  <si>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</si>
  <si>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</si>
  <si>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</si>
  <si>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</si>
  <si>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</si>
  <si>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</si>
  <si>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</si>
  <si>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</si>
  <si>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</si>
  <si>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</si>
  <si>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</si>
  <si>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</si>
  <si>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</si>
  <si>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</si>
  <si>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</si>
  <si>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</si>
  <si>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</si>
  <si>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</si>
  <si>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</si>
  <si>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</si>
  <si>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</si>
  <si>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</si>
  <si>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</si>
  <si>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</si>
  <si>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</si>
  <si>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</si>
  <si>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</si>
  <si>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</si>
  <si>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</si>
  <si>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</si>
  <si>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</si>
  <si>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</si>
  <si>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</si>
  <si>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</si>
  <si>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</si>
  <si>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</si>
  <si>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</si>
  <si>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</si>
  <si>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</si>
  <si>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</si>
  <si>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</si>
  <si>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</si>
  <si>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</si>
  <si>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</si>
  <si>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</si>
  <si>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</si>
  <si>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</si>
  <si>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</si>
  <si>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</si>
  <si>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</si>
  <si>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</si>
  <si>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</si>
  <si>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</si>
  <si>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</si>
  <si>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</si>
  <si>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</si>
  <si>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</si>
  <si>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</si>
  <si>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</si>
  <si>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</si>
  <si>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</si>
  <si>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</si>
  <si>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</si>
  <si>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</si>
  <si>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</si>
  <si>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</si>
  <si>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</si>
  <si>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</si>
  <si>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</si>
  <si>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</si>
  <si>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</si>
  <si>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</si>
  <si>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</si>
  <si>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</si>
  <si>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</si>
  <si>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</si>
  <si>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</si>
  <si>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</si>
  <si>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</si>
  <si>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</si>
  <si>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</si>
  <si>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</si>
  <si>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</si>
  <si>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</si>
  <si>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</si>
  <si>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</si>
  <si>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</si>
  <si>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</si>
  <si>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</si>
  <si>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</si>
  <si>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</si>
  <si>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</si>
  <si>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</si>
  <si>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</si>
  <si>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</si>
  <si>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</si>
  <si>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</si>
  <si>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</si>
  <si>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</si>
  <si>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</si>
  <si>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</si>
  <si>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</si>
  <si>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</si>
  <si>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</si>
  <si>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</si>
  <si>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</si>
  <si>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</si>
  <si>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</si>
  <si>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</si>
  <si>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</si>
  <si>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</si>
  <si>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</si>
  <si>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</si>
  <si>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</si>
  <si>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</si>
  <si>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</si>
  <si>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</si>
  <si>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</si>
  <si>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</si>
  <si>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</si>
  <si>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</si>
  <si>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</si>
  <si>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</si>
  <si>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</si>
  <si>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</si>
  <si>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</si>
  <si>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</si>
  <si>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</si>
  <si>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</si>
  <si>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</si>
  <si>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</si>
  <si>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</si>
  <si>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</si>
  <si>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</si>
  <si>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</si>
  <si>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</si>
  <si>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</si>
  <si>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</si>
  <si>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</si>
  <si>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</si>
  <si>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</si>
  <si>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</si>
  <si>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</si>
  <si>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</si>
  <si>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</si>
  <si>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</si>
  <si>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</si>
  <si>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</si>
  <si>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</si>
  <si>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</si>
  <si>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</si>
  <si>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</si>
  <si>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</si>
  <si>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</si>
  <si>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</si>
  <si>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</si>
  <si>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</si>
  <si>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</si>
  <si>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</si>
  <si>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</si>
  <si>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</si>
  <si>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</si>
  <si>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</si>
  <si>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</si>
  <si>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</si>
  <si>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</si>
  <si>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</si>
  <si>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</si>
  <si>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</si>
  <si>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</si>
  <si>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</si>
  <si>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</si>
  <si>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</si>
  <si>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</si>
  <si>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</si>
  <si>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</si>
  <si>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</si>
  <si>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</si>
  <si>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</si>
  <si>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</si>
  <si>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</si>
  <si>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</si>
  <si>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</si>
  <si>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</si>
  <si>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</si>
  <si>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</si>
  <si>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</si>
  <si>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</si>
  <si>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</si>
  <si>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</si>
  <si>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</si>
  <si>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</si>
  <si>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</si>
  <si>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</si>
  <si>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</si>
  <si>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</si>
  <si>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</si>
  <si>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</si>
  <si>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</si>
  <si>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</si>
  <si>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</si>
  <si>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</si>
  <si>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</si>
  <si>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</si>
  <si>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</si>
  <si>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</si>
  <si>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</si>
  <si>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</si>
  <si>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</si>
  <si>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</si>
  <si>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</si>
  <si>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</si>
  <si>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</si>
  <si>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</si>
  <si>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</si>
  <si>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</si>
  <si>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</si>
  <si>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</si>
  <si>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</si>
  <si>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</si>
  <si>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</si>
  <si>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</si>
  <si>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</si>
  <si>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</si>
  <si>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</si>
  <si>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</si>
  <si>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</si>
  <si>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</si>
  <si>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</si>
  <si>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</si>
  <si>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</si>
  <si>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</si>
  <si>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</si>
  <si>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</si>
  <si>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</si>
  <si>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</si>
  <si>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</si>
  <si>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</si>
  <si>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</si>
  <si>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</si>
  <si>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</si>
  <si>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</si>
  <si>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</si>
  <si>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</si>
  <si>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</si>
  <si>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</si>
  <si>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</si>
  <si>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</si>
  <si>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</si>
  <si>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</si>
  <si>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</si>
  <si>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</si>
  <si>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</si>
  <si>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</si>
  <si>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</si>
  <si>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</si>
  <si>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</si>
  <si>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</si>
  <si>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</si>
  <si>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</si>
  <si>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</si>
  <si>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</si>
  <si>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</si>
  <si>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</si>
  <si>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</si>
  <si>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</si>
  <si>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</si>
  <si>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</si>
  <si>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</si>
  <si>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</si>
  <si>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</si>
  <si>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</si>
  <si>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</si>
  <si>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</si>
  <si>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</si>
  <si>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</si>
  <si>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</si>
  <si>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</si>
  <si>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</si>
  <si>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</si>
  <si>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</si>
  <si>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</si>
  <si>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</si>
  <si>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</si>
  <si>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</si>
  <si>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</si>
  <si>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</si>
  <si>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</si>
  <si>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</si>
  <si>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</si>
  <si>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</si>
  <si>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</si>
  <si>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</si>
  <si>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</si>
  <si>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</si>
  <si>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</si>
  <si>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</si>
  <si>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</si>
  <si>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</si>
  <si>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</si>
  <si>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</si>
  <si>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</si>
  <si>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</si>
  <si>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</si>
  <si>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</si>
  <si>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</si>
  <si>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</si>
  <si>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</si>
  <si>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</si>
  <si>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</si>
  <si>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</si>
  <si>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</si>
  <si>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</si>
  <si>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</si>
  <si>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</si>
  <si>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</si>
  <si>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</si>
  <si>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</si>
  <si>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</si>
  <si>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</si>
  <si>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</si>
  <si>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</si>
  <si>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</si>
  <si>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</si>
  <si>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</si>
  <si>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</si>
  <si>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</si>
  <si>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</si>
  <si>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</si>
  <si>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</si>
  <si>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</si>
  <si>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</si>
  <si>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</si>
  <si>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</si>
  <si>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</si>
  <si>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</si>
  <si>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</si>
  <si>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</si>
  <si>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</si>
  <si>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</si>
  <si>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</si>
  <si>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</si>
  <si>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</si>
  <si>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</si>
  <si>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</si>
  <si>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</si>
  <si>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</si>
  <si>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</si>
  <si>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</si>
  <si>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</si>
  <si>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</si>
  <si>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</si>
  <si>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</si>
  <si>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</si>
  <si>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</si>
  <si>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</si>
  <si>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</si>
  <si>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</si>
  <si>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</si>
  <si>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</si>
  <si>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</si>
  <si>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</si>
  <si>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</si>
  <si>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</si>
  <si>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</si>
  <si>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</si>
  <si>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</si>
  <si>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</si>
  <si>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</si>
  <si>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</si>
  <si>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</si>
  <si>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</si>
  <si>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</si>
  <si>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</si>
  <si>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</si>
  <si>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</si>
  <si>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</si>
  <si>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</si>
  <si>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</si>
  <si>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</si>
  <si>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</si>
  <si>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</si>
  <si>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</si>
  <si>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</si>
  <si>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</si>
  <si>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</si>
  <si>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</si>
  <si>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</si>
  <si>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</si>
  <si>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</si>
  <si>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</si>
  <si>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</si>
  <si>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</si>
  <si>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</si>
  <si>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</si>
  <si>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</si>
  <si>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</si>
  <si>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</si>
  <si>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</si>
  <si>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</si>
  <si>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</si>
  <si>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</si>
  <si>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</si>
  <si>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</si>
  <si>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</si>
  <si>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</si>
  <si>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</si>
  <si>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</si>
  <si>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</si>
  <si>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</si>
  <si>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</si>
  <si>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</si>
  <si>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</si>
  <si>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</si>
  <si>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</si>
  <si>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</si>
  <si>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</si>
  <si>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</si>
  <si>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</si>
  <si>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</si>
  <si>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</si>
  <si>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</si>
  <si>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</si>
  <si>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</si>
  <si>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</si>
  <si>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</si>
  <si>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</si>
  <si>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</si>
  <si>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</si>
  <si>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</si>
  <si>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</si>
  <si>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</si>
  <si>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</si>
  <si>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</si>
  <si>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</si>
  <si>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</si>
  <si>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</si>
  <si>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</si>
  <si>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</si>
  <si>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</si>
  <si>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</si>
  <si>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</si>
  <si>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</si>
  <si>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</si>
  <si>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</si>
  <si>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</si>
  <si>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</si>
  <si>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</si>
  <si>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</si>
  <si>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</si>
  <si>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</si>
  <si>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</si>
  <si>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</si>
  <si>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</si>
  <si>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</si>
  <si>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</si>
  <si>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</si>
  <si>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</si>
  <si>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</si>
  <si>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</si>
  <si>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</si>
  <si>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</si>
  <si>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</si>
  <si>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</si>
  <si>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</si>
  <si>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</si>
  <si>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</si>
  <si>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</si>
  <si>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</si>
  <si>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</si>
  <si>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</si>
  <si>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</si>
  <si>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</si>
  <si>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</si>
  <si>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</si>
  <si>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</si>
  <si>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</si>
  <si>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</si>
  <si>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</si>
  <si>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</si>
  <si>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</si>
  <si>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</si>
  <si>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</si>
  <si>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</si>
  <si>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</si>
  <si>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</si>
  <si>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</si>
  <si>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</si>
  <si>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</si>
  <si>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</si>
  <si>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</si>
  <si>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</si>
  <si>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</si>
  <si>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</si>
  <si>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</si>
  <si>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</si>
  <si>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</si>
  <si>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</si>
  <si>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</si>
  <si>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</si>
  <si>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</si>
  <si>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</si>
  <si>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</si>
  <si>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</si>
  <si>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</si>
  <si>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</si>
  <si>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</si>
  <si>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</si>
  <si>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</si>
  <si>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</si>
  <si>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</si>
  <si>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</si>
  <si>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</si>
  <si>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</si>
  <si>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</si>
  <si>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</si>
  <si>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</si>
  <si>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</si>
  <si>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</si>
  <si>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</si>
  <si>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</si>
  <si>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</si>
  <si>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</si>
  <si>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</si>
  <si>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</si>
  <si>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</si>
  <si>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</si>
  <si>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</si>
  <si>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</si>
  <si>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</si>
  <si>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</si>
  <si>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</si>
  <si>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</si>
  <si>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</si>
  <si>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</si>
  <si>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</si>
  <si>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</si>
  <si>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</si>
  <si>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</si>
  <si>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</si>
  <si>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</si>
  <si>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</si>
  <si>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</si>
  <si>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</si>
  <si>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</si>
  <si>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</si>
  <si>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</si>
  <si>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</si>
  <si>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</si>
  <si>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</si>
  <si>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</si>
  <si>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</si>
  <si>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</si>
  <si>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</si>
  <si>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</si>
  <si>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</si>
  <si>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</si>
  <si>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</si>
  <si>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</si>
  <si>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</si>
  <si>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</si>
  <si>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</si>
  <si>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</si>
  <si>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</si>
  <si>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</si>
  <si>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</si>
  <si>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</si>
  <si>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</si>
  <si>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</si>
  <si>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</si>
  <si>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</si>
  <si>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</si>
  <si>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</si>
  <si>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</si>
  <si>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</si>
  <si>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</si>
  <si>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</si>
  <si>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</si>
  <si>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</si>
  <si>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</si>
  <si>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</si>
  <si>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</si>
  <si>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</si>
  <si>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</si>
  <si>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</si>
  <si>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</si>
  <si>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</si>
  <si>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</si>
  <si>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</si>
  <si>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</si>
  <si>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</si>
  <si>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</si>
  <si>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</si>
  <si>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</si>
  <si>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</si>
  <si>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</si>
  <si>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</si>
  <si>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</si>
  <si>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</si>
  <si>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</si>
  <si>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</si>
  <si>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</si>
  <si>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</si>
  <si>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</si>
  <si>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</si>
  <si>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</si>
  <si>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</si>
  <si>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</si>
  <si>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</si>
  <si>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</si>
  <si>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</si>
  <si>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</si>
  <si>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</si>
  <si>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</si>
  <si>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</si>
  <si>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</si>
  <si>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</si>
  <si>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</si>
  <si>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</si>
  <si>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</si>
  <si>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</si>
  <si>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</si>
  <si>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</si>
  <si>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</si>
  <si>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</si>
  <si>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</si>
  <si>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</si>
  <si>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</si>
  <si>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</si>
  <si>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</si>
  <si>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</si>
  <si>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</si>
  <si>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</si>
  <si>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</si>
  <si>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</si>
  <si>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</si>
  <si>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</si>
  <si>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</si>
  <si>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</si>
  <si>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</si>
  <si>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</si>
  <si>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</si>
  <si>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</si>
  <si>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</si>
  <si>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</si>
  <si>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</si>
  <si>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</si>
  <si>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</si>
  <si>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</si>
  <si>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</si>
  <si>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</si>
  <si>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</si>
  <si>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</si>
  <si>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</si>
  <si>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</si>
  <si>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</si>
  <si>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</si>
  <si>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</si>
  <si>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</si>
  <si>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</si>
  <si>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</si>
  <si>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</si>
  <si>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</si>
  <si>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</si>
  <si>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</si>
  <si>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</si>
  <si>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</si>
  <si>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</si>
  <si>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</si>
  <si>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</si>
  <si>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</si>
  <si>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</si>
  <si>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</si>
  <si>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</si>
  <si>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</si>
  <si>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</si>
  <si>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</si>
  <si>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</si>
  <si>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</si>
  <si>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</si>
  <si>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</si>
  <si>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</si>
  <si>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</si>
  <si>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</si>
  <si>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</si>
  <si>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</si>
  <si>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</si>
  <si>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</si>
  <si>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</si>
  <si>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</si>
  <si>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</si>
  <si>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</si>
  <si>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</si>
  <si>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</si>
  <si>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</si>
  <si>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</si>
  <si>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</si>
  <si>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</si>
  <si>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</si>
  <si>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</si>
  <si>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</si>
  <si>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</si>
  <si>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</si>
  <si>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</si>
  <si>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</si>
  <si>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</si>
  <si>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</si>
  <si>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</si>
  <si>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</si>
  <si>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</si>
  <si>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</si>
  <si>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</si>
  <si>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</si>
  <si>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</si>
  <si>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</si>
  <si>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</si>
  <si>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</si>
  <si>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</si>
  <si>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</si>
  <si>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</si>
  <si>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</si>
  <si>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</si>
  <si>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</si>
  <si>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</si>
  <si>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</si>
  <si>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</si>
  <si>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</si>
  <si>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</si>
  <si>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</si>
  <si>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</si>
  <si>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</si>
  <si>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</si>
  <si>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</si>
  <si>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</si>
  <si>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</si>
  <si>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</si>
  <si>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</si>
  <si>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</si>
  <si>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</si>
  <si>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</si>
  <si>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</si>
  <si>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</si>
  <si>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</si>
  <si>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</si>
  <si>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</si>
  <si>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</si>
  <si>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</si>
  <si>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</si>
  <si>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</si>
  <si>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</si>
  <si>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</si>
  <si>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</si>
  <si>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</si>
  <si>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</si>
  <si>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</si>
  <si>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</si>
  <si>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</si>
  <si>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</si>
  <si>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</si>
  <si>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</si>
  <si>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</si>
  <si>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</si>
  <si>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</si>
  <si>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</si>
  <si>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</si>
  <si>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</si>
  <si>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</si>
  <si>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</si>
  <si>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</si>
  <si>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</si>
  <si>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</si>
  <si>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</si>
  <si>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</si>
  <si>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</si>
  <si>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</si>
  <si>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</si>
  <si>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</si>
  <si>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</si>
  <si>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</si>
  <si>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</si>
  <si>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</si>
  <si>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</si>
  <si>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</si>
  <si>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</si>
  <si>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</si>
  <si>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</si>
  <si>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</si>
  <si>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</si>
  <si>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</si>
  <si>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</si>
  <si>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</si>
  <si>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</si>
  <si>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</si>
  <si>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</si>
  <si>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</si>
  <si>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</si>
  <si>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</si>
  <si>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</si>
  <si>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</si>
  <si>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</si>
  <si>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</si>
  <si>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</si>
  <si>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</si>
  <si>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</si>
  <si>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</si>
  <si>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</si>
  <si>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</si>
  <si>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</si>
  <si>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</si>
  <si>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</si>
  <si>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</si>
  <si>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</si>
  <si>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</si>
  <si>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</si>
  <si>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</si>
  <si>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</si>
  <si>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</si>
  <si>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</si>
  <si>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</si>
  <si>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</si>
  <si>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</si>
  <si>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</si>
  <si>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</si>
  <si>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</si>
  <si>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</si>
  <si>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</si>
  <si>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</si>
  <si>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</si>
  <si>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</si>
  <si>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</si>
  <si>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</si>
  <si>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</si>
  <si>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</si>
  <si>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</si>
  <si>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</si>
  <si>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</si>
  <si>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</si>
  <si>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</si>
  <si>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</si>
  <si>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</si>
  <si>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</si>
  <si>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</si>
  <si>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</si>
  <si>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</si>
  <si>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</si>
  <si>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</si>
  <si>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</si>
  <si>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</si>
  <si>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</si>
  <si>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</si>
  <si>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</si>
  <si>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</si>
  <si>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</si>
  <si>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</si>
  <si>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</si>
  <si>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</si>
  <si>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</si>
  <si>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</si>
  <si>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</si>
  <si>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</si>
  <si>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</si>
  <si>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</si>
  <si>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</si>
  <si>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</si>
  <si>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</si>
  <si>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</si>
  <si>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</si>
  <si>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</si>
  <si>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</si>
  <si>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</si>
  <si>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</si>
  <si>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</si>
  <si>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</si>
  <si>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</si>
  <si>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</si>
  <si>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</si>
  <si>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</si>
  <si>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</si>
  <si>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</si>
  <si>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</si>
  <si>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</si>
  <si>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</si>
  <si>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</si>
  <si>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</si>
  <si>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</si>
  <si>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</si>
  <si>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</si>
  <si>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</si>
  <si>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</si>
  <si>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</si>
  <si>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</si>
  <si>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</si>
  <si>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</si>
  <si>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</si>
  <si>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</si>
  <si>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</si>
  <si>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</si>
  <si>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</si>
  <si>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</si>
  <si>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</si>
  <si>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</si>
  <si>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</si>
  <si>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</si>
  <si>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</si>
  <si>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</si>
  <si>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</si>
  <si>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</si>
  <si>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</si>
  <si>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</si>
  <si>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</si>
  <si>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</si>
  <si>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</si>
  <si>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</si>
  <si>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</si>
  <si>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</si>
  <si>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</si>
  <si>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</si>
  <si>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</si>
  <si>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</si>
  <si>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</si>
  <si>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</si>
  <si>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</si>
  <si>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</si>
  <si>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</si>
  <si>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</si>
  <si>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</si>
  <si>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</si>
  <si>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</si>
  <si>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</si>
  <si>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</si>
  <si>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</si>
  <si>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</si>
  <si>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</si>
  <si>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</si>
  <si>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</si>
  <si>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</si>
  <si>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</si>
  <si>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</si>
  <si>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</si>
  <si>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</si>
  <si>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</si>
  <si>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</si>
  <si>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</si>
  <si>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</si>
  <si>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</si>
  <si>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</si>
  <si>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</si>
  <si>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</si>
  <si>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</si>
  <si>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</si>
  <si>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</si>
  <si>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</si>
  <si>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</si>
  <si>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</si>
  <si>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</si>
  <si>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</si>
  <si>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</si>
  <si>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</si>
  <si>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</si>
  <si>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</si>
  <si>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</si>
  <si>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</si>
  <si>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</si>
  <si>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</si>
  <si>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</si>
  <si>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</si>
  <si>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</si>
  <si>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</si>
  <si>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</si>
  <si>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</si>
  <si>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</si>
  <si>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</si>
  <si>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</si>
  <si>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</si>
  <si>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</si>
  <si>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</si>
  <si>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</si>
  <si>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</si>
  <si>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</si>
  <si>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</si>
  <si>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</si>
  <si>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</si>
  <si>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</si>
  <si>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</si>
  <si>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</si>
  <si>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</si>
  <si>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</si>
  <si>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</si>
  <si>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</si>
  <si>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</si>
  <si>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</si>
  <si>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</si>
  <si>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</si>
  <si>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</si>
  <si>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</si>
  <si>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</si>
  <si>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</si>
  <si>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</si>
  <si>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</si>
  <si>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</si>
  <si>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</si>
  <si>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</si>
  <si>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</si>
  <si>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</si>
  <si>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</si>
  <si>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</si>
  <si>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</si>
  <si>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</si>
  <si>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</si>
  <si>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</si>
  <si>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</si>
  <si>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</si>
  <si>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</si>
  <si>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</si>
  <si>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</si>
  <si>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</si>
  <si>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</si>
  <si>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</si>
  <si>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</si>
  <si>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</si>
  <si>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</si>
  <si>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</si>
  <si>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</si>
  <si>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</si>
  <si>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</si>
  <si>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</si>
  <si>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</si>
  <si>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</si>
  <si>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</si>
  <si>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</si>
  <si>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</si>
  <si>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</si>
  <si>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</si>
  <si>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</si>
  <si>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</si>
  <si>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</si>
  <si>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</si>
  <si>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</si>
  <si>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</si>
  <si>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</si>
  <si>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</si>
  <si>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</si>
  <si>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</si>
  <si>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</si>
  <si>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</si>
  <si>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</si>
  <si>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</si>
  <si>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</si>
  <si>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</si>
  <si>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</si>
  <si>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</si>
  <si>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</si>
  <si>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</si>
  <si>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</si>
  <si>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</si>
  <si>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</si>
  <si>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</si>
  <si>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</si>
  <si>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</si>
  <si>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</si>
  <si>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</si>
  <si>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</si>
  <si>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</si>
  <si>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</si>
  <si>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</si>
  <si>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</si>
  <si>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</si>
  <si>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</si>
  <si>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</si>
  <si>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</si>
  <si>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</si>
  <si>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</si>
  <si>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</si>
  <si>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</si>
  <si>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</si>
  <si>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</si>
  <si>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</si>
  <si>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</si>
  <si>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</si>
  <si>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</si>
  <si>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</si>
  <si>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</si>
  <si>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</si>
  <si>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</si>
  <si>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</si>
  <si>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</si>
  <si>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</si>
  <si>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</si>
  <si>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</si>
  <si>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</si>
  <si>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</si>
  <si>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</si>
  <si>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</si>
  <si>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</si>
  <si>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</si>
  <si>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</si>
  <si>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</si>
  <si>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</si>
  <si>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</si>
  <si>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</si>
  <si>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</si>
  <si>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</si>
  <si>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</si>
  <si>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</si>
  <si>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</si>
  <si>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</si>
  <si>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</si>
  <si>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</si>
  <si>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</si>
  <si>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</si>
  <si>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</si>
  <si>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</si>
  <si>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</si>
  <si>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</si>
  <si>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</si>
  <si>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</si>
  <si>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</si>
  <si>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</si>
  <si>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</si>
  <si>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</si>
  <si>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</si>
  <si>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</si>
  <si>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</si>
  <si>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</si>
  <si>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</si>
  <si>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</si>
  <si>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</si>
  <si>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</si>
  <si>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</si>
  <si>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</si>
  <si>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</si>
  <si>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</si>
  <si>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</si>
  <si>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</si>
  <si>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</si>
  <si>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</si>
  <si>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</si>
  <si>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</si>
  <si>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</si>
  <si>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</si>
  <si>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</si>
  <si>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</si>
  <si>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</si>
  <si>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</si>
  <si>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</si>
  <si>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</si>
  <si>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</si>
  <si>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</si>
  <si>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</si>
  <si>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</si>
  <si>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</si>
  <si>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</si>
  <si>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</si>
  <si>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</si>
  <si>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</si>
  <si>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</si>
  <si>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</si>
  <si>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</si>
  <si>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</si>
  <si>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</si>
  <si>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</si>
  <si>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</si>
  <si>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</si>
  <si>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</si>
  <si>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</si>
  <si>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</si>
  <si>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</si>
  <si>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</si>
  <si>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</si>
  <si>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</si>
  <si>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</si>
  <si>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</si>
  <si>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</si>
  <si>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</si>
  <si>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</si>
  <si>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</si>
  <si>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</si>
  <si>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</si>
  <si>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</si>
  <si>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</si>
  <si>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</si>
  <si>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</si>
  <si>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</si>
  <si>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</si>
  <si>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</si>
  <si>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</si>
  <si>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</si>
  <si>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</si>
  <si>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</si>
  <si>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</si>
  <si>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</si>
  <si>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</si>
  <si>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</si>
  <si>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</si>
  <si>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</si>
  <si>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</si>
  <si>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</si>
  <si>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</si>
  <si>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</si>
  <si>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</si>
  <si>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</si>
  <si>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</si>
  <si>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</si>
  <si>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</si>
  <si>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</si>
  <si>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</si>
  <si>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</si>
  <si>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</si>
  <si>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</si>
  <si>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</si>
  <si>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</si>
  <si>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</si>
  <si>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</si>
  <si>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</si>
  <si>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</si>
  <si>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</si>
  <si>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</si>
  <si>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</si>
  <si>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</si>
  <si>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</si>
  <si>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</si>
  <si>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</si>
  <si>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</si>
  <si>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</si>
  <si>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</si>
  <si>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</si>
  <si>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</si>
  <si>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</si>
  <si>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</si>
  <si>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</si>
  <si>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</si>
  <si>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</si>
  <si>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</si>
  <si>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</si>
  <si>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</si>
  <si>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</si>
  <si>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</si>
  <si>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</si>
  <si>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</si>
  <si>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</si>
  <si>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</si>
  <si>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</si>
  <si>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</si>
  <si>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</si>
  <si>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</si>
  <si>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</si>
  <si>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</si>
  <si>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</si>
  <si>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</si>
  <si>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</si>
  <si>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</si>
  <si>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</si>
  <si>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</si>
  <si>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</si>
  <si>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</si>
  <si>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</si>
  <si>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</si>
  <si>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</si>
  <si>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</si>
  <si>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</si>
  <si>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</si>
  <si>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</si>
  <si>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</si>
  <si>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</si>
  <si>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</si>
  <si>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</si>
  <si>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</si>
  <si>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</si>
  <si>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</si>
  <si>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</si>
  <si>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</si>
  <si>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</si>
  <si>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</si>
  <si>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</si>
  <si>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</si>
  <si>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</si>
  <si>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</si>
  <si>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</si>
  <si>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</si>
  <si>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</si>
  <si>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</si>
  <si>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</si>
  <si>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</si>
  <si>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</si>
  <si>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</si>
  <si>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</si>
  <si>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</si>
  <si>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</si>
  <si>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</si>
  <si>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</si>
  <si>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</si>
  <si>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</si>
  <si>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</si>
  <si>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</si>
  <si>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</si>
  <si>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</si>
  <si>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</si>
  <si>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</si>
  <si>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</si>
  <si>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</si>
  <si>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</si>
  <si>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</si>
  <si>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</si>
  <si>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</si>
  <si>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</si>
  <si>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</si>
  <si>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</si>
  <si>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</si>
  <si>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</si>
  <si>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</si>
  <si>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</si>
  <si>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</si>
  <si>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</si>
  <si>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</si>
  <si>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</si>
  <si>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</si>
  <si>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</si>
  <si>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</si>
  <si>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</si>
  <si>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</si>
  <si>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</si>
  <si>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</si>
  <si>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</si>
  <si>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</si>
  <si>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</si>
  <si>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</si>
  <si>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</si>
  <si>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</si>
  <si>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</si>
  <si>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</si>
  <si>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</si>
  <si>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</si>
  <si>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</si>
  <si>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</si>
  <si>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</si>
  <si>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</si>
  <si>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</si>
  <si>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</si>
  <si>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</si>
  <si>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</si>
  <si>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</si>
  <si>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</si>
  <si>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</si>
  <si>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</si>
  <si>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</si>
  <si>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</si>
  <si>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</si>
  <si>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</si>
  <si>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</si>
  <si>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</si>
  <si>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</si>
  <si>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</si>
  <si>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</si>
  <si>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</si>
  <si>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</si>
  <si>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</si>
  <si>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</si>
  <si>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</si>
  <si>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</si>
  <si>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</si>
  <si>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</si>
  <si>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</si>
  <si>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</si>
  <si>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</si>
  <si>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</si>
  <si>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</si>
  <si>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</si>
  <si>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</si>
  <si>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</si>
  <si>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</si>
  <si>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</si>
  <si>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</si>
  <si>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</si>
  <si>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</si>
  <si>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</si>
  <si>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</si>
  <si>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</si>
  <si>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</si>
  <si>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</si>
  <si>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</si>
  <si>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</si>
  <si>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</si>
  <si>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</si>
  <si>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</si>
  <si>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</si>
  <si>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</si>
  <si>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</si>
  <si>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</si>
  <si>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</si>
  <si>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</si>
  <si>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</si>
  <si>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</si>
  <si>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</si>
  <si>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</si>
  <si>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</si>
  <si>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</si>
  <si>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</si>
  <si>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</si>
  <si>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</si>
  <si>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</si>
  <si>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</si>
  <si>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</si>
  <si>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</si>
  <si>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</si>
  <si>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</si>
  <si>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</si>
  <si>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</si>
  <si>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</si>
  <si>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</si>
  <si>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</si>
  <si>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</si>
  <si>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</si>
  <si>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</si>
  <si>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</si>
  <si>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</si>
  <si>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</si>
  <si>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</si>
  <si>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</si>
  <si>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</si>
  <si>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</si>
  <si>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</si>
  <si>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</si>
  <si>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</si>
  <si>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</si>
  <si>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</si>
  <si>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</si>
  <si>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</si>
  <si>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</si>
  <si>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</si>
  <si>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</si>
  <si>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</si>
  <si>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</si>
  <si>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</si>
  <si>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</si>
  <si>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</si>
  <si>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</si>
  <si>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</si>
  <si>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</si>
  <si>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</si>
  <si>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</si>
  <si>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</si>
  <si>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</si>
  <si>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</si>
  <si>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</si>
  <si>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</si>
  <si>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</si>
  <si>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</si>
  <si>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</si>
  <si>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</si>
  <si>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</si>
  <si>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</si>
  <si>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</si>
  <si>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</si>
  <si>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</si>
  <si>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</si>
  <si>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</si>
  <si>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</si>
  <si>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</si>
  <si>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</si>
  <si>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</si>
  <si>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</si>
  <si>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</si>
  <si>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</si>
  <si>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</si>
  <si>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</si>
  <si>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</si>
  <si>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</si>
  <si>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</si>
  <si>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</si>
  <si>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</si>
  <si>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</si>
  <si>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</si>
  <si>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</si>
  <si>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</si>
  <si>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</si>
  <si>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</si>
  <si>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</si>
  <si>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</si>
  <si>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</si>
  <si>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</si>
  <si>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</si>
  <si>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</si>
  <si>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</si>
  <si>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</si>
  <si>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</si>
  <si>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</si>
  <si>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</si>
  <si>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</si>
  <si>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</si>
  <si>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</si>
  <si>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</si>
  <si>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</si>
  <si>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</si>
  <si>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</si>
  <si>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</si>
  <si>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</si>
  <si>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</si>
  <si>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</si>
  <si>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</si>
  <si>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</si>
  <si>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</si>
  <si>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</si>
  <si>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</si>
  <si>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</si>
  <si>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</si>
  <si>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</si>
  <si>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</si>
  <si>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</si>
  <si>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</si>
  <si>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</si>
  <si>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</si>
  <si>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</si>
  <si>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</si>
  <si>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</si>
  <si>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</si>
  <si>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</si>
  <si>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</si>
  <si>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</si>
  <si>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</si>
  <si>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</si>
  <si>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</si>
  <si>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</si>
  <si>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</si>
  <si>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</si>
  <si>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</si>
  <si>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</si>
  <si>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</si>
  <si>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</si>
  <si>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</si>
  <si>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</si>
  <si>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</si>
  <si>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</si>
  <si>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</si>
  <si>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</si>
  <si>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</si>
  <si>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</si>
  <si>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</si>
  <si>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</si>
  <si>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</si>
  <si>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</si>
  <si>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</si>
  <si>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</si>
  <si>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</si>
  <si>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</si>
  <si>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</si>
  <si>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</si>
  <si>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</si>
  <si>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</si>
  <si>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</si>
  <si>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</si>
  <si>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</si>
  <si>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</si>
  <si>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</si>
  <si>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</si>
  <si>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</si>
  <si>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</si>
  <si>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</si>
  <si>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</si>
  <si>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</si>
  <si>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</si>
  <si>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</si>
  <si>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</si>
  <si>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</si>
  <si>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</si>
  <si>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</si>
  <si>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</si>
  <si>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</si>
  <si>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</si>
  <si>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</si>
  <si>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</si>
  <si>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</si>
  <si>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</si>
  <si>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</si>
  <si>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</si>
  <si>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</si>
  <si>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</si>
  <si>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</si>
  <si>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</si>
  <si>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</si>
  <si>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</si>
  <si>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</si>
  <si>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</si>
  <si>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</si>
  <si>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</si>
  <si>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</si>
  <si>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</si>
  <si>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</si>
  <si>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</si>
  <si>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</si>
  <si>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</si>
  <si>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</si>
  <si>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</si>
  <si>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</si>
  <si>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</si>
  <si>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</si>
  <si>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</si>
  <si>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</si>
  <si>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</si>
  <si>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</si>
  <si>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</si>
  <si>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</si>
  <si>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</si>
  <si>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</si>
  <si>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</si>
  <si>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</si>
  <si>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</si>
  <si>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</si>
  <si>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</si>
  <si>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</si>
  <si>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</si>
  <si>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</si>
  <si>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</si>
  <si>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</si>
  <si>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</si>
  <si>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</si>
  <si>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</si>
  <si>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</si>
  <si>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</si>
  <si>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</si>
  <si>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</si>
  <si>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</si>
  <si>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</si>
  <si>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</si>
  <si>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</si>
  <si>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</si>
  <si>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</si>
  <si>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</si>
  <si>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</si>
  <si>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</si>
  <si>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</si>
  <si>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</si>
  <si>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</si>
  <si>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</si>
  <si>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</si>
  <si>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</si>
  <si>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</si>
  <si>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</si>
  <si>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</si>
  <si>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</si>
  <si>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</si>
  <si>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</si>
  <si>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</si>
  <si>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</si>
  <si>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</si>
  <si>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</si>
  <si>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</si>
  <si>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</si>
  <si>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</si>
  <si>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</si>
  <si>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</si>
  <si>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</si>
  <si>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</si>
  <si>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</si>
  <si>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</si>
  <si>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</si>
  <si>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</si>
  <si>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</si>
  <si>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</si>
  <si>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</si>
  <si>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</si>
  <si>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</si>
  <si>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</si>
  <si>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</si>
  <si>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</si>
  <si>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</si>
  <si>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</si>
  <si>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</si>
  <si>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</si>
  <si>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</si>
  <si>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</si>
  <si>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</si>
  <si>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</si>
  <si>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</si>
  <si>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</si>
  <si>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</si>
  <si>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</si>
  <si>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</si>
  <si>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</si>
  <si>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</si>
  <si>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</si>
  <si>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</si>
  <si>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</si>
  <si>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</si>
  <si>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</si>
  <si>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</si>
  <si>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</si>
  <si>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</si>
  <si>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</si>
  <si>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</si>
  <si>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</si>
  <si>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</si>
  <si>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</si>
  <si>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</si>
  <si>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</si>
  <si>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</si>
  <si>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</si>
  <si>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</si>
  <si>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</si>
  <si>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</si>
  <si>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</si>
  <si>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</si>
  <si>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</si>
  <si>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</si>
  <si>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</si>
  <si>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</si>
  <si>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</si>
  <si>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</si>
  <si>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</si>
  <si>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</si>
  <si>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</si>
  <si>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</si>
  <si>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</si>
  <si>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</si>
  <si>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</si>
  <si>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</si>
  <si>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</si>
  <si>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</si>
  <si>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</si>
  <si>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</si>
  <si>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</si>
  <si>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</si>
  <si>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</si>
  <si>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</si>
  <si>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</si>
  <si>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</si>
  <si>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</si>
  <si>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</si>
  <si>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</si>
  <si>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</si>
  <si>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</si>
  <si>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</si>
  <si>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</si>
  <si>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</si>
  <si>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</si>
  <si>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</si>
  <si>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</si>
  <si>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</si>
  <si>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</si>
  <si>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</si>
  <si>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</si>
  <si>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</si>
  <si>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</si>
  <si>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</si>
  <si>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</si>
  <si>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</si>
  <si>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</si>
  <si>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</si>
  <si>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</si>
  <si>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</si>
  <si>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</si>
  <si>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</si>
  <si>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</si>
  <si>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</si>
  <si>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</si>
  <si>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</si>
  <si>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</si>
  <si>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</si>
  <si>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</si>
  <si>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</si>
  <si>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</si>
  <si>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</si>
  <si>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</si>
  <si>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</si>
  <si>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</si>
  <si>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</si>
  <si>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</si>
  <si>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</si>
  <si>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</si>
  <si>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</si>
  <si>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</si>
  <si>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</si>
  <si>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</si>
  <si>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</si>
  <si>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</si>
  <si>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</si>
  <si>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</si>
  <si>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</si>
  <si>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</si>
  <si>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</si>
  <si>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</si>
  <si>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</si>
  <si>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</si>
  <si>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</si>
  <si>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</si>
  <si>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</si>
  <si>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</si>
  <si>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</si>
  <si>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</si>
  <si>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</si>
  <si>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</si>
  <si>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</si>
  <si>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</si>
  <si>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</si>
  <si>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</si>
  <si>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</si>
  <si>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</si>
  <si>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</si>
  <si>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</si>
  <si>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</si>
  <si>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</si>
  <si>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</si>
  <si>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</si>
  <si>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</si>
  <si>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</si>
  <si>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</si>
  <si>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</si>
  <si>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</si>
  <si>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</si>
  <si>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</si>
  <si>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</si>
  <si>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</si>
  <si>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</si>
  <si>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</si>
  <si>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</si>
  <si>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</si>
  <si>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</si>
  <si>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</si>
  <si>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</si>
  <si>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</si>
  <si>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</si>
  <si>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</si>
  <si>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</si>
  <si>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</si>
  <si>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</si>
  <si>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</si>
  <si>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</si>
  <si>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</si>
  <si>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</si>
  <si>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</si>
  <si>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</si>
  <si>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</si>
  <si>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</si>
  <si>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</si>
  <si>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</si>
  <si>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</si>
  <si>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</si>
  <si>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</si>
  <si>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</si>
  <si>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</si>
  <si>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</si>
  <si>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</si>
  <si>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</si>
  <si>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</si>
  <si>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</si>
  <si>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</si>
  <si>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</si>
  <si>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</si>
  <si>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</si>
  <si>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</si>
  <si>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</si>
  <si>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</si>
  <si>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</si>
  <si>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</si>
  <si>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</si>
  <si>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</si>
  <si>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</si>
  <si>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</si>
  <si>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</si>
  <si>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</si>
  <si>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</si>
  <si>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</si>
  <si>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</si>
  <si>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</si>
  <si>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</si>
  <si>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</si>
  <si>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</si>
  <si>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</si>
  <si>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</si>
  <si>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</si>
  <si>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</si>
  <si>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</si>
  <si>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</si>
  <si>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</si>
  <si>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</si>
  <si>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</si>
  <si>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</si>
  <si>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</si>
  <si>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</si>
  <si>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</si>
  <si>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</si>
  <si>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</si>
  <si>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</si>
  <si>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</si>
  <si>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</si>
  <si>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</si>
  <si>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</si>
  <si>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</si>
  <si>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</si>
  <si>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</si>
  <si>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</si>
  <si>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</si>
  <si>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</si>
  <si>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</si>
  <si>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</si>
  <si>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</si>
  <si>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</si>
  <si>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</si>
  <si>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</si>
  <si>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</si>
  <si>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</si>
  <si>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</si>
  <si>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</si>
  <si>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</si>
  <si>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</si>
  <si>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</si>
  <si>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</si>
  <si>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</si>
  <si>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</si>
  <si>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</si>
  <si>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</si>
  <si>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</si>
  <si>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</si>
  <si>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</si>
  <si>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</si>
  <si>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</si>
  <si>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</si>
  <si>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</si>
  <si>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</si>
  <si>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</si>
  <si>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</si>
  <si>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</si>
  <si>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</si>
  <si>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</si>
  <si>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</si>
  <si>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</si>
  <si>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</si>
  <si>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</si>
  <si>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</si>
  <si>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</si>
  <si>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</si>
  <si>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</si>
  <si>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</si>
  <si>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</si>
  <si>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</si>
  <si>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</si>
  <si>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</si>
  <si>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</si>
  <si>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</si>
  <si>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</si>
  <si>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</si>
  <si>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</si>
  <si>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</si>
  <si>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</si>
  <si>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</si>
  <si>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</si>
  <si>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</si>
  <si>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</si>
  <si>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</si>
  <si>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</si>
  <si>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</si>
  <si>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</si>
  <si>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</si>
  <si>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</si>
  <si>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</si>
  <si>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</si>
  <si>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</si>
  <si>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</si>
  <si>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</si>
  <si>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</si>
  <si>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</si>
  <si>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</si>
  <si>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</si>
  <si>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</si>
  <si>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</si>
  <si>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</si>
  <si>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</si>
  <si>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</si>
  <si>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</si>
  <si>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</si>
  <si>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</si>
  <si>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</si>
  <si>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</si>
  <si>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</si>
  <si>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</si>
  <si>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</si>
  <si>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</si>
  <si>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</si>
  <si>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</si>
  <si>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</si>
  <si>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</si>
  <si>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</si>
  <si>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</si>
  <si>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</si>
  <si>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</si>
  <si>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</si>
  <si>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</si>
  <si>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</si>
  <si>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</si>
  <si>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</si>
  <si>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</si>
  <si>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</si>
  <si>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</si>
  <si>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</si>
  <si>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</si>
  <si>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</si>
  <si>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</si>
  <si>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</si>
  <si>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</si>
  <si>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</si>
  <si>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</si>
  <si>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</si>
  <si>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</si>
  <si>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</si>
  <si>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</si>
  <si>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</si>
  <si>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</si>
  <si>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</si>
  <si>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</si>
  <si>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</si>
  <si>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</si>
  <si>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</si>
  <si>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</si>
  <si>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</si>
  <si>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</si>
  <si>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</si>
  <si>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</si>
  <si>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</si>
  <si>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</si>
  <si>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</si>
  <si>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</si>
  <si>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</si>
  <si>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</si>
  <si>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</si>
  <si>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</si>
  <si>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</si>
  <si>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</si>
  <si>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</si>
  <si>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</si>
  <si>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</si>
  <si>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</si>
  <si>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</si>
  <si>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</si>
  <si>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</si>
  <si>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</si>
  <si>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</si>
  <si>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</si>
  <si>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</si>
  <si>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</si>
  <si>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</si>
  <si>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</si>
  <si>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</si>
  <si>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</si>
  <si>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</si>
  <si>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</si>
  <si>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</si>
  <si>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</si>
  <si>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</si>
  <si>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</si>
  <si>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</si>
  <si>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</si>
  <si>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</si>
  <si>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</si>
  <si>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</si>
  <si>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</si>
  <si>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</si>
  <si>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</si>
  <si>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</si>
  <si>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</si>
  <si>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</si>
  <si>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</si>
  <si>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</si>
  <si>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</si>
  <si>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</si>
  <si>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</si>
  <si>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</si>
  <si>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</si>
  <si>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</si>
  <si>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</si>
  <si>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</si>
  <si>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</si>
  <si>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</si>
  <si>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</si>
  <si>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</si>
  <si>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</si>
  <si>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</si>
  <si>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</si>
  <si>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</si>
  <si>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</si>
  <si>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</si>
  <si>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</si>
  <si>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</si>
  <si>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</si>
  <si>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</si>
  <si>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</si>
  <si>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</si>
  <si>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</si>
  <si>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</si>
  <si>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</si>
  <si>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</si>
  <si>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</si>
  <si>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</si>
  <si>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</si>
  <si>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</si>
  <si>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</si>
  <si>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</si>
  <si>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</si>
  <si>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</si>
  <si>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</si>
  <si>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</si>
  <si>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</si>
  <si>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</si>
  <si>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</si>
  <si>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</si>
  <si>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</si>
  <si>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</si>
  <si>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</si>
  <si>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</si>
  <si>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</si>
  <si>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</si>
  <si>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</si>
  <si>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</si>
  <si>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</si>
  <si>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</si>
  <si>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</si>
  <si>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</si>
  <si>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</si>
  <si>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</si>
  <si>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</si>
  <si>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</si>
  <si>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</si>
  <si>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</si>
  <si>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</si>
  <si>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</si>
  <si>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</si>
  <si>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</si>
  <si>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</si>
  <si>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</si>
  <si>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</si>
  <si>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</si>
  <si>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</si>
  <si>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</si>
  <si>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</si>
  <si>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</si>
  <si>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</si>
  <si>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</si>
  <si>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</si>
  <si>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</si>
  <si>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</si>
  <si>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</si>
  <si>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</si>
  <si>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</si>
  <si>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</si>
  <si>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</si>
  <si>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</si>
  <si>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</si>
  <si>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</si>
  <si>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</si>
  <si>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</si>
  <si>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</si>
  <si>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</si>
  <si>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</si>
  <si>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</si>
  <si>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</si>
  <si>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</si>
  <si>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</si>
  <si>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</si>
  <si>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</si>
  <si>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</si>
  <si>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</si>
  <si>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</si>
  <si>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</si>
  <si>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</si>
  <si>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</si>
  <si>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</si>
  <si>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</si>
  <si>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</si>
  <si>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</si>
  <si>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</si>
  <si>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</si>
  <si>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</si>
  <si>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</si>
  <si>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</si>
  <si>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</si>
  <si>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</si>
  <si>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</si>
  <si>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</si>
  <si>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</si>
  <si>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</si>
  <si>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</si>
  <si>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</si>
  <si>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</si>
  <si>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</si>
  <si>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</si>
  <si>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</si>
  <si>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</si>
  <si>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</si>
  <si>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</si>
  <si>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</si>
  <si>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</si>
  <si>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</si>
  <si>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</si>
  <si>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</si>
  <si>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</si>
  <si>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</si>
  <si>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</si>
  <si>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</si>
  <si>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</si>
  <si>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</si>
  <si>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</si>
  <si>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</si>
  <si>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</si>
  <si>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</si>
  <si>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</si>
  <si>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</si>
  <si>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</si>
  <si>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</si>
  <si>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</si>
  <si>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</si>
  <si>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</si>
  <si>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</si>
  <si>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</si>
  <si>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</si>
  <si>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</si>
  <si>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</si>
  <si>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</si>
  <si>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</si>
  <si>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</si>
  <si>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</si>
  <si>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</si>
  <si>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</si>
  <si>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</si>
  <si>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</si>
  <si>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</si>
  <si>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</si>
  <si>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</si>
  <si>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</si>
  <si>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</si>
  <si>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</si>
  <si>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</si>
  <si>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</si>
  <si>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</si>
  <si>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</si>
  <si>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</si>
  <si>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</si>
  <si>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</si>
  <si>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</si>
  <si>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</si>
  <si>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</si>
  <si>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</si>
  <si>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</si>
  <si>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</si>
  <si>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</si>
  <si>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</si>
  <si>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</si>
  <si>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</si>
  <si>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</si>
  <si>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</si>
  <si>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</si>
  <si>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</si>
  <si>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</si>
  <si>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</si>
  <si>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</si>
  <si>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</si>
  <si>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</si>
  <si>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</si>
  <si>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</si>
  <si>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</si>
  <si>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</si>
  <si>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</si>
  <si>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</si>
  <si>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</si>
  <si>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</si>
  <si>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</si>
  <si>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</si>
  <si>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</si>
  <si>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</si>
  <si>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</si>
  <si>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</si>
  <si>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</si>
  <si>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</si>
  <si>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</si>
  <si>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</si>
  <si>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</si>
  <si>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</si>
  <si>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</si>
  <si>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</si>
  <si>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</si>
  <si>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</si>
  <si>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</si>
  <si>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</si>
  <si>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</si>
  <si>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</si>
  <si>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</si>
  <si>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</si>
  <si>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</si>
  <si>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</si>
  <si>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</si>
  <si>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</si>
  <si>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</si>
  <si>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</si>
  <si>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</si>
  <si>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</si>
  <si>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</si>
  <si>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</si>
  <si>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</si>
  <si>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</si>
  <si>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</si>
  <si>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</si>
  <si>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</si>
  <si>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</si>
  <si>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</si>
  <si>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</si>
  <si>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</si>
  <si>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</si>
  <si>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</si>
  <si>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</si>
  <si>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</si>
  <si>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</si>
  <si>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</si>
  <si>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</si>
  <si>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</si>
  <si>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</si>
  <si>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</si>
  <si>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</si>
  <si>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</si>
  <si>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</si>
  <si>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</si>
  <si>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</si>
  <si>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</si>
  <si>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</si>
  <si>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</si>
  <si>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</si>
  <si>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</si>
  <si>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</si>
  <si>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</si>
  <si>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</si>
  <si>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</si>
  <si>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</si>
  <si>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</si>
  <si>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</si>
  <si>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</si>
  <si>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</si>
  <si>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</si>
  <si>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</si>
  <si>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</si>
  <si>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</si>
  <si>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</si>
  <si>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</si>
  <si>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</si>
  <si>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</si>
  <si>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</si>
  <si>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</si>
  <si>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</si>
  <si>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</si>
  <si>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</si>
  <si>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</si>
  <si>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</si>
  <si>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</si>
  <si>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</si>
  <si>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</si>
  <si>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</si>
  <si>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</si>
  <si>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</si>
  <si>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</si>
  <si>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</si>
  <si>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</si>
  <si>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</si>
  <si>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</si>
  <si>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</si>
  <si>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</si>
  <si>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</si>
  <si>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</si>
  <si>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</si>
  <si>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</si>
  <si>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</si>
  <si>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</si>
  <si>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</si>
  <si>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</si>
  <si>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</si>
  <si>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</si>
  <si>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</si>
  <si>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</si>
  <si>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</si>
  <si>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</si>
  <si>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</si>
  <si>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</si>
  <si>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</si>
  <si>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</si>
  <si>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</si>
  <si>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</si>
  <si>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</si>
  <si>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</si>
  <si>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</si>
  <si>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</si>
  <si>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</si>
  <si>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</si>
  <si>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</si>
  <si>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</si>
  <si>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</si>
  <si>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</si>
  <si>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</si>
  <si>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</si>
  <si>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</si>
  <si>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</si>
  <si>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</si>
  <si>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</si>
  <si>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</si>
  <si>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</si>
  <si>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</si>
  <si>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</si>
  <si>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</si>
  <si>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</si>
  <si>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</si>
  <si>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</si>
  <si>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</si>
  <si>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</si>
  <si>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</si>
  <si>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</si>
  <si>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</si>
  <si>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</si>
  <si>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</si>
  <si>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</si>
  <si>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</si>
  <si>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</si>
  <si>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</si>
  <si>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</si>
  <si>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</si>
  <si>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</si>
  <si>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</si>
  <si>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</si>
  <si>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</si>
  <si>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</si>
  <si>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</si>
  <si>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</si>
  <si>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</si>
  <si>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</si>
  <si>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</si>
  <si>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</si>
  <si>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</si>
  <si>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</si>
  <si>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</si>
  <si>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</si>
  <si>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</si>
  <si>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</si>
  <si>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</si>
  <si>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</si>
  <si>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</si>
  <si>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</si>
  <si>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</si>
  <si>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</si>
  <si>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</si>
  <si>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</si>
  <si>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</si>
  <si>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</si>
  <si>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</si>
  <si>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</si>
  <si>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</si>
  <si>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</si>
  <si>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</si>
  <si>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</si>
  <si>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</si>
  <si>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</si>
  <si>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</si>
  <si>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</si>
  <si>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</si>
  <si>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</si>
  <si>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</si>
  <si>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</si>
  <si>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</si>
  <si>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</si>
  <si>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</si>
  <si>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</si>
  <si>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</si>
  <si>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</si>
  <si>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</si>
  <si>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</si>
  <si>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</si>
  <si>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</si>
  <si>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</si>
  <si>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</si>
  <si>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</si>
  <si>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</si>
  <si>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</si>
  <si>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</si>
  <si>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</si>
  <si>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</si>
  <si>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</si>
  <si>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</si>
  <si>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</si>
  <si>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</si>
  <si>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</si>
  <si>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</si>
  <si>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</si>
  <si>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</si>
  <si>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</si>
  <si>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</si>
  <si>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</si>
  <si>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</si>
  <si>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</si>
  <si>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</si>
  <si>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</si>
  <si>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</si>
  <si>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</si>
  <si>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</si>
  <si>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</si>
  <si>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</si>
  <si>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</si>
  <si>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</si>
  <si>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</si>
  <si>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</si>
  <si>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</si>
  <si>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</si>
  <si>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</si>
  <si>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</si>
  <si>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</si>
  <si>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</si>
  <si>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</si>
  <si>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</si>
  <si>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</si>
  <si>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</si>
  <si>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</si>
  <si>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</si>
  <si>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</si>
  <si>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</si>
  <si>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</si>
  <si>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</si>
  <si>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</si>
  <si>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</si>
  <si>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</si>
  <si>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</si>
  <si>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</si>
  <si>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</si>
  <si>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</si>
  <si>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</si>
  <si>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</si>
  <si>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</si>
  <si>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</si>
  <si>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</si>
  <si>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</si>
  <si>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</si>
  <si>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</si>
  <si>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</si>
  <si>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</si>
  <si>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</si>
  <si>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</si>
  <si>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</si>
  <si>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</si>
  <si>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</si>
  <si>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</si>
  <si>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</si>
  <si>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</si>
  <si>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</si>
  <si>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</si>
  <si>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</si>
  <si>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</si>
  <si>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</si>
  <si>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</si>
  <si>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</si>
  <si>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</si>
  <si>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</si>
  <si>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</si>
  <si>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</si>
  <si>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</si>
  <si>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</si>
  <si>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</si>
  <si>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</si>
  <si>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</si>
  <si>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</si>
  <si>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</si>
  <si>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</si>
  <si>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</si>
  <si>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</si>
  <si>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</si>
  <si>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</si>
  <si>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</si>
  <si>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</si>
  <si>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</si>
  <si>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</si>
  <si>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</si>
  <si>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</si>
  <si>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</si>
  <si>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</si>
  <si>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</si>
  <si>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</si>
  <si>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</si>
  <si>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</si>
  <si>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</si>
  <si>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</si>
  <si>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</si>
  <si>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</si>
  <si>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</si>
  <si>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</si>
  <si>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</si>
  <si>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</si>
  <si>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</si>
  <si>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</si>
  <si>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</si>
  <si>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</si>
  <si>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</si>
  <si>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</si>
  <si>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</si>
  <si>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</si>
  <si>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</si>
  <si>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</si>
  <si>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</si>
  <si>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</si>
  <si>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</si>
  <si>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</si>
  <si>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</si>
  <si>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</si>
  <si>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</si>
  <si>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</si>
  <si>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</si>
  <si>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</si>
  <si>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</si>
  <si>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</si>
  <si>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</si>
  <si>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</si>
  <si>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</si>
  <si>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</si>
  <si>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</si>
  <si>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</si>
  <si>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</si>
  <si>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</si>
  <si>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</si>
  <si>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</si>
  <si>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</si>
  <si>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</si>
  <si>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</si>
  <si>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</si>
  <si>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</si>
  <si>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</si>
  <si>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</si>
  <si>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</si>
  <si>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</si>
  <si>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</si>
  <si>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</si>
  <si>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</si>
  <si>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</si>
  <si>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</si>
  <si>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</si>
  <si>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</si>
  <si>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</si>
  <si>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</si>
  <si>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</si>
  <si>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</si>
  <si>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</si>
  <si>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</si>
  <si>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</si>
  <si>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</si>
  <si>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</si>
  <si>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</si>
  <si>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</si>
  <si>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</si>
  <si>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</si>
  <si>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</si>
  <si>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</si>
  <si>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</si>
  <si>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</si>
  <si>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</si>
  <si>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</si>
  <si>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</si>
  <si>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</si>
  <si>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</si>
  <si>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</si>
  <si>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</si>
  <si>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</si>
  <si>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</si>
  <si>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</si>
  <si>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</si>
  <si>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</si>
  <si>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</si>
  <si>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</si>
  <si>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</si>
  <si>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</si>
  <si>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</si>
  <si>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</si>
  <si>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</si>
  <si>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</si>
  <si>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</si>
  <si>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</si>
  <si>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</si>
  <si>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</si>
  <si>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</si>
  <si>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</si>
  <si>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</si>
  <si>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</si>
  <si>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</si>
  <si>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</si>
  <si>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</si>
  <si>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</si>
  <si>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</si>
  <si>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</si>
  <si>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</si>
  <si>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</si>
  <si>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</si>
  <si>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</si>
  <si>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</si>
  <si>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</si>
  <si>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</si>
  <si>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</si>
  <si>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</si>
  <si>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</si>
  <si>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</si>
  <si>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</si>
  <si>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</si>
  <si>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</si>
  <si>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</si>
  <si>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</si>
  <si>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</si>
  <si>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</si>
  <si>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</si>
  <si>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</si>
  <si>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</si>
  <si>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</si>
  <si>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</si>
  <si>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</si>
  <si>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</si>
  <si>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</si>
  <si>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</si>
  <si>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</si>
  <si>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</si>
  <si>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</si>
  <si>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</si>
  <si>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</si>
  <si>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</si>
  <si>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</si>
  <si>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</si>
  <si>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</si>
  <si>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</si>
  <si>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</si>
  <si>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</si>
  <si>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</si>
  <si>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</si>
  <si>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</si>
  <si>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</si>
  <si>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</si>
  <si>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</si>
  <si>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</si>
  <si>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</si>
  <si>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</si>
  <si>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</si>
  <si>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</si>
  <si>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</si>
  <si>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</si>
  <si>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</si>
  <si>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</si>
  <si>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</si>
  <si>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</si>
  <si>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</si>
  <si>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</si>
  <si>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</si>
  <si>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</si>
  <si>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</si>
  <si>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</si>
  <si>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</si>
  <si>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</si>
  <si>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</si>
  <si>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</si>
  <si>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</si>
  <si>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</si>
  <si>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</si>
  <si>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</si>
  <si>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</si>
  <si>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</si>
  <si>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</si>
  <si>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</si>
  <si>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</si>
  <si>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</si>
  <si>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</si>
  <si>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</si>
  <si>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</si>
  <si>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</si>
  <si>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</si>
  <si>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</si>
  <si>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</si>
  <si>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</si>
  <si>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</si>
  <si>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</si>
  <si>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</si>
  <si>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</si>
  <si>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</si>
  <si>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</si>
  <si>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</si>
  <si>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</si>
  <si>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</si>
  <si>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</si>
  <si>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</si>
  <si>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</si>
  <si>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</si>
  <si>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</si>
  <si>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</si>
  <si>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</si>
  <si>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</si>
  <si>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</si>
  <si>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</si>
  <si>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</si>
  <si>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</si>
  <si>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</si>
  <si>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</si>
  <si>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</si>
  <si>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</si>
  <si>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</si>
  <si>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</si>
  <si>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</si>
  <si>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</si>
  <si>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</si>
  <si>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</si>
  <si>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</si>
  <si>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</si>
  <si>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</si>
  <si>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</si>
  <si>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</si>
  <si>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</si>
  <si>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</si>
  <si>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</si>
  <si>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</si>
  <si>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</si>
  <si>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</si>
  <si>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</si>
  <si>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</si>
  <si>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</si>
  <si>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</si>
  <si>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</si>
  <si>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</si>
  <si>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</si>
  <si>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</si>
  <si>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</si>
  <si>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</si>
  <si>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</si>
  <si>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</si>
  <si>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</si>
  <si>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</si>
  <si>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</si>
  <si>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</si>
  <si>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</si>
  <si>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</si>
  <si>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</si>
  <si>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</si>
  <si>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</si>
  <si>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</si>
  <si>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</si>
  <si>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</si>
  <si>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</si>
  <si>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</si>
  <si>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</si>
  <si>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</si>
  <si>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</si>
  <si>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</si>
  <si>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</si>
  <si>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</si>
  <si>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</si>
  <si>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</si>
  <si>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</si>
  <si>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</si>
  <si>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</si>
  <si>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</si>
  <si>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</si>
  <si>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</si>
  <si>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</si>
  <si>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</si>
  <si>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</si>
  <si>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</si>
  <si>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</si>
  <si>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</si>
  <si>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</si>
  <si>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</si>
  <si>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</si>
  <si>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</si>
  <si>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</si>
  <si>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</si>
  <si>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</si>
  <si>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</si>
  <si>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</si>
  <si>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</si>
  <si>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</si>
  <si>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</si>
  <si>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</si>
  <si>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</si>
  <si>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</si>
  <si>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</si>
  <si>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</si>
  <si>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</si>
  <si>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</si>
  <si>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</si>
  <si>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</si>
  <si>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</si>
  <si>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</si>
  <si>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</si>
  <si>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</si>
  <si>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</si>
  <si>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</si>
  <si>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</si>
  <si>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</si>
  <si>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</si>
  <si>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</si>
  <si>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</si>
  <si>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</si>
  <si>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</si>
  <si>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</si>
  <si>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</si>
  <si>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</si>
  <si>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</si>
  <si>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</si>
  <si>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</si>
  <si>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</si>
  <si>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</si>
  <si>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</si>
  <si>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</si>
  <si>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</si>
  <si>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</si>
  <si>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</si>
  <si>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</si>
  <si>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</si>
  <si>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</si>
  <si>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</si>
  <si>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</si>
  <si>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</si>
  <si>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</si>
  <si>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</si>
  <si>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</si>
  <si>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</si>
  <si>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</si>
  <si>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</si>
  <si>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</si>
  <si>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</si>
  <si>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</si>
  <si>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</si>
  <si>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</si>
  <si>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</si>
  <si>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</si>
  <si>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</si>
  <si>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</si>
  <si>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</si>
  <si>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</si>
  <si>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</si>
  <si>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</si>
  <si>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</si>
  <si>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</si>
  <si>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</si>
  <si>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</si>
  <si>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</si>
  <si>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</si>
  <si>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</si>
  <si>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</si>
  <si>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</si>
  <si>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</si>
  <si>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</si>
  <si>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</si>
  <si>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</si>
  <si>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</si>
  <si>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</si>
  <si>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</si>
  <si>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</si>
  <si>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</si>
  <si>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</si>
  <si>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</si>
  <si>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</si>
  <si>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</si>
  <si>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</si>
  <si>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</si>
  <si>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</si>
  <si>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</si>
  <si>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</si>
  <si>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</si>
  <si>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</si>
  <si>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</si>
  <si>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</si>
  <si>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</si>
  <si>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</si>
  <si>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</si>
  <si>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</si>
  <si>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</si>
  <si>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</si>
  <si>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</si>
  <si>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</si>
  <si>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</si>
  <si>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</si>
  <si>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</si>
  <si>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</si>
  <si>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</si>
  <si>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</si>
  <si>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</si>
  <si>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</si>
  <si>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</si>
  <si>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</si>
  <si>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</si>
  <si>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</si>
  <si>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</si>
  <si>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</si>
  <si>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</si>
  <si>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</si>
  <si>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</si>
  <si>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</si>
  <si>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</si>
  <si>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</si>
  <si>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</si>
  <si>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</si>
  <si>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</si>
  <si>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</si>
  <si>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</si>
  <si>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</si>
  <si>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</si>
  <si>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</si>
  <si>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</si>
  <si>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</si>
  <si>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</si>
  <si>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</si>
  <si>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</si>
  <si>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</si>
  <si>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</si>
  <si>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</si>
  <si>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</si>
  <si>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</si>
  <si>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</si>
  <si>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</si>
  <si>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</si>
  <si>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</si>
  <si>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</si>
  <si>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</si>
  <si>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</si>
  <si>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</si>
  <si>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</si>
  <si>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</si>
  <si>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</si>
  <si>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</si>
  <si>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</si>
  <si>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</si>
  <si>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</si>
  <si>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</si>
  <si>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</si>
  <si>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</si>
  <si>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</si>
  <si>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</si>
  <si>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</si>
  <si>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</si>
  <si>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</si>
  <si>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</si>
  <si>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</si>
  <si>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</si>
  <si>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</si>
  <si>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</si>
  <si>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</si>
  <si>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</si>
  <si>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</si>
  <si>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</si>
  <si>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</si>
  <si>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</si>
  <si>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</si>
  <si>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</si>
  <si>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</si>
  <si>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</si>
  <si>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</si>
  <si>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</si>
  <si>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</si>
  <si>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</si>
  <si>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</si>
  <si>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</si>
  <si>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</si>
  <si>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</si>
  <si>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</si>
  <si>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</si>
  <si>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</si>
  <si>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</si>
  <si>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</si>
  <si>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</si>
  <si>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</si>
  <si>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</si>
  <si>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</si>
  <si>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</si>
  <si>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</si>
  <si>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</si>
  <si>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</si>
  <si>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</si>
  <si>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</si>
  <si>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</si>
  <si>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</si>
  <si>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</si>
  <si>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</si>
  <si>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</si>
  <si>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</si>
  <si>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</si>
  <si>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</si>
  <si>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</si>
  <si>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</si>
  <si>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</si>
  <si>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</si>
  <si>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</si>
  <si>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</si>
  <si>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</si>
  <si>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</si>
  <si>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</si>
  <si>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</si>
  <si>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</si>
  <si>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</si>
  <si>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</si>
  <si>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</si>
  <si>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</si>
  <si>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</si>
  <si>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</si>
  <si>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</si>
  <si>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</si>
  <si>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</si>
  <si>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</si>
  <si>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</si>
  <si>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</si>
  <si>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</si>
  <si>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</si>
  <si>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</si>
  <si>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</si>
  <si>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</si>
  <si>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</si>
  <si>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</si>
  <si>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</si>
  <si>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</si>
  <si>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</si>
  <si>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</si>
  <si>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</si>
  <si>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</si>
  <si>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</si>
  <si>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</si>
  <si>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</si>
  <si>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</si>
  <si>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</si>
  <si>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</si>
  <si>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</si>
  <si>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</si>
  <si>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</si>
  <si>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</si>
  <si>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</si>
  <si>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</si>
  <si>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</si>
  <si>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</si>
  <si>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</si>
  <si>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</si>
  <si>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</si>
  <si>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</si>
  <si>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</si>
  <si>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</si>
  <si>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</si>
  <si>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</si>
  <si>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</si>
  <si>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</si>
  <si>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</si>
  <si>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</si>
  <si>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</si>
  <si>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</si>
  <si>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</si>
  <si>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</si>
  <si>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</si>
  <si>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</si>
  <si>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</si>
  <si>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</si>
  <si>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</si>
  <si>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</si>
  <si>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</si>
  <si>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</si>
  <si>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</si>
  <si>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</si>
  <si>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</si>
  <si>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</si>
  <si>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</si>
  <si>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</si>
  <si>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</si>
  <si>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</si>
  <si>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</si>
  <si>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</si>
  <si>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</si>
  <si>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</si>
  <si>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</si>
  <si>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</si>
  <si>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</si>
  <si>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</si>
  <si>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</si>
  <si>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</si>
  <si>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</si>
  <si>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</si>
  <si>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</si>
  <si>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</si>
  <si>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</si>
  <si>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</si>
  <si>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</si>
  <si>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</si>
  <si>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</si>
  <si>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</si>
  <si>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</si>
  <si>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</si>
  <si>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</si>
  <si>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</si>
  <si>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</si>
  <si>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</si>
  <si>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</si>
  <si>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</si>
  <si>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</si>
  <si>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</si>
  <si>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</si>
  <si>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</si>
  <si>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</si>
  <si>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</si>
  <si>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</si>
  <si>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</si>
  <si>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</si>
  <si>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</si>
  <si>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</si>
  <si>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</si>
  <si>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</si>
  <si>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</si>
  <si>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</si>
  <si>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</si>
  <si>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</si>
  <si>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</si>
  <si>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</si>
  <si>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</si>
  <si>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</si>
  <si>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</si>
  <si>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</si>
  <si>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</si>
  <si>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</si>
  <si>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</si>
  <si>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</si>
  <si>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</si>
  <si>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</si>
  <si>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</si>
  <si>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</si>
  <si>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</si>
  <si>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</si>
  <si>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</si>
  <si>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</si>
  <si>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</si>
  <si>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</si>
  <si>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</si>
  <si>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</si>
  <si>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</si>
  <si>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</si>
  <si>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</si>
  <si>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</si>
  <si>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</si>
  <si>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</si>
  <si>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</si>
  <si>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</si>
  <si>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</si>
  <si>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</si>
  <si>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</si>
  <si>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</si>
  <si>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</si>
  <si>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</si>
  <si>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</si>
  <si>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</si>
  <si>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</si>
  <si>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</si>
  <si>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</si>
  <si>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</si>
  <si>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</si>
  <si>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</si>
  <si>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</si>
  <si>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</si>
  <si>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</si>
  <si>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</si>
  <si>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</si>
  <si>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</si>
  <si>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</si>
  <si>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</si>
  <si>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</si>
  <si>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</si>
  <si>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</si>
  <si>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</si>
  <si>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</si>
  <si>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</si>
  <si>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</si>
  <si>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</si>
  <si>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</si>
  <si>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</si>
  <si>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</si>
  <si>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</si>
  <si>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</si>
  <si>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</si>
  <si>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</si>
  <si>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</si>
  <si>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</si>
  <si>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</si>
  <si>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</si>
  <si>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</si>
  <si>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</si>
  <si>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</si>
  <si>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</si>
  <si>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</si>
  <si>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</si>
  <si>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</si>
  <si>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</si>
  <si>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</si>
  <si>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</si>
  <si>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</si>
  <si>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</si>
  <si>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</si>
  <si>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</si>
  <si>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</si>
  <si>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</si>
  <si>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</si>
  <si>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</si>
  <si>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</si>
  <si>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</si>
  <si>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</si>
  <si>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</si>
  <si>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</si>
  <si>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</si>
  <si>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</si>
  <si>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</si>
  <si>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</si>
  <si>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</si>
  <si>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</si>
  <si>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</si>
  <si>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</si>
  <si>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</si>
  <si>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</si>
  <si>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</si>
  <si>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</si>
  <si>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</si>
  <si>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</si>
  <si>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</si>
  <si>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</si>
  <si>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</si>
  <si>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</si>
  <si>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</si>
  <si>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</si>
  <si>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</si>
  <si>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</si>
  <si>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</si>
  <si>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</si>
  <si>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</si>
  <si>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</si>
  <si>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</si>
  <si>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</si>
  <si>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</si>
  <si>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</si>
  <si>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</si>
  <si>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</si>
  <si>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</si>
  <si>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</si>
  <si>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</si>
  <si>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</si>
  <si>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</si>
  <si>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</si>
  <si>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</si>
  <si>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</si>
  <si>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</si>
  <si>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</si>
  <si>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</si>
  <si>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</si>
  <si>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</si>
  <si>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</si>
  <si>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</si>
  <si>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</si>
  <si>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</si>
  <si>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</si>
  <si>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</si>
  <si>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</si>
  <si>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</si>
  <si>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</si>
  <si>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</si>
  <si>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</si>
  <si>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</si>
  <si>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</si>
  <si>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</si>
  <si>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</si>
  <si>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</si>
  <si>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</si>
  <si>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</si>
  <si>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</si>
  <si>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</si>
  <si>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</si>
  <si>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</si>
  <si>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</si>
  <si>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</si>
  <si>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</si>
  <si>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</si>
  <si>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</si>
  <si>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</si>
  <si>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</si>
  <si>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</si>
  <si>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</si>
  <si>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</si>
  <si>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</si>
  <si>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</si>
  <si>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</si>
  <si>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</si>
  <si>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</si>
  <si>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</si>
  <si>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</si>
  <si>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</si>
  <si>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</si>
  <si>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</si>
  <si>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</si>
  <si>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</si>
  <si>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</si>
  <si>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</si>
  <si>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</si>
  <si>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</si>
  <si>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</si>
  <si>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</si>
  <si>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</si>
  <si>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</si>
  <si>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</si>
  <si>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</si>
  <si>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</si>
  <si>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</si>
  <si>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</si>
  <si>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</si>
  <si>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</si>
  <si>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</si>
  <si>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</si>
  <si>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</si>
  <si>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</si>
  <si>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</si>
  <si>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</si>
  <si>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</si>
  <si>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</si>
  <si>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</si>
  <si>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</si>
  <si>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</si>
  <si>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</si>
  <si>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</si>
  <si>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</si>
  <si>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</si>
  <si>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</si>
  <si>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</si>
  <si>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</si>
  <si>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</si>
  <si>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</si>
  <si>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</si>
  <si>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</si>
  <si>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</si>
  <si>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</si>
  <si>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</si>
  <si>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</si>
  <si>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</si>
  <si>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</si>
  <si>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</si>
  <si>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</si>
  <si>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</si>
  <si>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</si>
  <si>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</si>
  <si>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</si>
  <si>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</si>
  <si>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</si>
  <si>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</si>
  <si>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</si>
  <si>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</si>
  <si>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</si>
  <si>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</si>
  <si>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</si>
  <si>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</si>
  <si>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</si>
  <si>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</si>
  <si>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</si>
  <si>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</si>
  <si>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</si>
  <si>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</si>
  <si>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</si>
  <si>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</si>
  <si>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</si>
  <si>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</si>
  <si>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</si>
  <si>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</si>
  <si>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</si>
  <si>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</si>
  <si>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</si>
  <si>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</si>
  <si>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</si>
  <si>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</si>
  <si>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</si>
  <si>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</si>
  <si>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</si>
  <si>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</si>
  <si>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</si>
  <si>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</si>
  <si>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</si>
  <si>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</si>
  <si>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</si>
  <si>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</si>
  <si>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</si>
  <si>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</si>
  <si>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</si>
  <si>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</si>
  <si>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</si>
  <si>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</si>
  <si>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</si>
  <si>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</si>
  <si>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</si>
  <si>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</si>
  <si>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</si>
  <si>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</si>
  <si>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</si>
  <si>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</si>
  <si>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</si>
  <si>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</si>
  <si>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</si>
  <si>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</si>
  <si>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</si>
  <si>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</si>
  <si>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</si>
  <si>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</si>
  <si>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</si>
  <si>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</si>
  <si>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</si>
  <si>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</si>
  <si>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</si>
  <si>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</si>
  <si>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</si>
  <si>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</si>
  <si>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</si>
  <si>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</si>
  <si>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</si>
  <si>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</si>
  <si>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</si>
  <si>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</si>
  <si>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</si>
  <si>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</si>
  <si>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</si>
  <si>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</si>
  <si>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</si>
  <si>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</si>
  <si>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</si>
  <si>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</si>
  <si>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</si>
  <si>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</si>
  <si>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</si>
  <si>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</si>
  <si>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</si>
  <si>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</si>
  <si>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</si>
  <si>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</si>
  <si>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</si>
  <si>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</si>
  <si>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</si>
  <si>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</si>
  <si>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</si>
  <si>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</si>
  <si>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</si>
  <si>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</si>
  <si>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</si>
  <si>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</si>
  <si>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</si>
  <si>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</si>
  <si>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</si>
  <si>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</si>
  <si>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</si>
  <si>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</si>
  <si>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</si>
  <si>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</si>
  <si>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</si>
  <si>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</si>
  <si>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</si>
  <si>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</si>
  <si>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</si>
  <si>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</si>
  <si>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</si>
  <si>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</si>
  <si>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</si>
  <si>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</si>
  <si>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</si>
  <si>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</si>
  <si>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</si>
  <si>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</si>
  <si>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</si>
  <si>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</si>
  <si>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</si>
  <si>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</si>
  <si>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</si>
  <si>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</si>
  <si>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</si>
  <si>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</si>
  <si>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</si>
  <si>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</si>
  <si>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</si>
  <si>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</si>
  <si>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</si>
  <si>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</si>
  <si>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</si>
  <si>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</si>
  <si>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</si>
  <si>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</si>
  <si>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</si>
  <si>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</si>
  <si>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</si>
  <si>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</si>
  <si>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</si>
  <si>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</si>
  <si>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</si>
  <si>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</si>
  <si>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</si>
  <si>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</si>
  <si>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</si>
  <si>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</si>
  <si>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</si>
  <si>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</si>
  <si>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</si>
  <si>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</si>
  <si>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</si>
  <si>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</si>
  <si>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</si>
  <si>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</si>
  <si>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</si>
  <si>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</si>
  <si>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</si>
  <si>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</si>
  <si>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</si>
  <si>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</si>
  <si>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</si>
  <si>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</si>
  <si>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</si>
  <si>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</si>
  <si>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</si>
  <si>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</si>
  <si>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</si>
  <si>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</si>
  <si>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</si>
  <si>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</si>
  <si>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</si>
  <si>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</si>
  <si>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</si>
  <si>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</si>
  <si>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</si>
  <si>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</si>
  <si>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</si>
  <si>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</si>
  <si>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</si>
  <si>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</si>
  <si>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</si>
  <si>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</si>
  <si>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</si>
  <si>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</si>
  <si>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</si>
  <si>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</si>
  <si>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</si>
  <si>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</si>
  <si>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</si>
  <si>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</si>
  <si>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</si>
  <si>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</si>
  <si>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</si>
  <si>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</si>
  <si>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</si>
  <si>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</si>
  <si>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</si>
  <si>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</si>
  <si>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</si>
  <si>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</si>
  <si>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</si>
  <si>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</si>
  <si>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</si>
  <si>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</si>
  <si>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</si>
  <si>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</si>
  <si>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</si>
  <si>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</si>
  <si>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</si>
  <si>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</si>
  <si>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</si>
  <si>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</si>
  <si>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</si>
  <si>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</si>
  <si>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</si>
  <si>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</si>
  <si>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</si>
  <si>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</si>
  <si>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</si>
  <si>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</si>
  <si>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</si>
  <si>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</si>
  <si>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</si>
  <si>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</si>
  <si>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</si>
  <si>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</si>
  <si>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</si>
  <si>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</si>
  <si>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</si>
  <si>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</si>
  <si>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</si>
  <si>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</si>
  <si>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</si>
  <si>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</si>
  <si>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</si>
  <si>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</si>
  <si>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</si>
  <si>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</si>
  <si>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</si>
  <si>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</si>
  <si>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</si>
  <si>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</si>
  <si>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</si>
  <si>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</si>
  <si>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</si>
  <si>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</si>
  <si>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</si>
  <si>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</si>
  <si>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</si>
  <si>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</si>
  <si>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</si>
  <si>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</si>
  <si>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</si>
  <si>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</si>
  <si>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</si>
  <si>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</si>
  <si>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</si>
  <si>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</si>
  <si>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</si>
  <si>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</si>
  <si>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</si>
  <si>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</si>
  <si>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</si>
  <si>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</si>
  <si>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</si>
  <si>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</si>
  <si>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</si>
  <si>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</si>
  <si>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</si>
  <si>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</si>
  <si>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</si>
  <si>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</si>
  <si>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</si>
  <si>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</si>
  <si>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</si>
  <si>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</si>
  <si>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</si>
  <si>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</si>
  <si>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</si>
  <si>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</si>
  <si>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</si>
  <si>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</si>
  <si>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</si>
  <si>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</si>
  <si>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</si>
  <si>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</si>
  <si>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</si>
  <si>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</si>
  <si>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</si>
  <si>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</si>
  <si>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</si>
  <si>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</si>
  <si>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</si>
  <si>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</si>
  <si>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</si>
  <si>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</si>
  <si>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</si>
  <si>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</si>
  <si>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</si>
  <si>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</si>
  <si>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</si>
  <si>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</si>
  <si>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</si>
  <si>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</si>
  <si>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</si>
  <si>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</si>
  <si>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</si>
  <si>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</si>
  <si>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</si>
  <si>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</si>
  <si>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</si>
  <si>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</si>
  <si>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</si>
  <si>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</si>
  <si>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</si>
  <si>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</si>
  <si>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</si>
  <si>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</si>
  <si>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</si>
  <si>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</si>
  <si>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</si>
  <si>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</si>
  <si>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</si>
  <si>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</si>
  <si>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</si>
  <si>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</si>
  <si>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</si>
  <si>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</si>
  <si>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</si>
  <si>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</si>
  <si>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</si>
  <si>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</si>
  <si>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</si>
  <si>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</si>
  <si>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</si>
  <si>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</si>
  <si>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</si>
  <si>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</si>
  <si>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</si>
  <si>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</si>
  <si>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</si>
  <si>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</si>
  <si>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</si>
  <si>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</si>
  <si>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</si>
  <si>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</si>
  <si>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</si>
  <si>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</si>
  <si>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</si>
  <si>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</si>
  <si>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</si>
  <si>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</si>
  <si>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</si>
  <si>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</si>
  <si>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</si>
  <si>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</si>
  <si>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</si>
  <si>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</si>
  <si>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</si>
  <si>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</si>
  <si>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</si>
  <si>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</si>
  <si>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</si>
  <si>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</si>
  <si>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</si>
  <si>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</si>
  <si>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</si>
  <si>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</si>
  <si>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</si>
  <si>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</si>
  <si>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</si>
  <si>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</si>
  <si>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</si>
  <si>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</si>
  <si>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</si>
  <si>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</si>
  <si>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</si>
  <si>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</si>
  <si>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</si>
  <si>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</si>
  <si>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</si>
  <si>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</si>
  <si>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</si>
  <si>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</si>
  <si>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</si>
  <si>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</si>
  <si>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</si>
  <si>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</si>
  <si>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</si>
  <si>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</si>
  <si>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</si>
  <si>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</si>
  <si>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</si>
  <si>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</si>
  <si>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</si>
  <si>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</si>
  <si>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</si>
  <si>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</si>
  <si>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</si>
  <si>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</si>
  <si>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</si>
  <si>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</si>
  <si>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</si>
  <si>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</si>
  <si>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</si>
  <si>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</si>
  <si>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</si>
  <si>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</si>
  <si>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</si>
  <si>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</si>
  <si>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</si>
  <si>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</si>
  <si>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</si>
  <si>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</si>
  <si>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</si>
  <si>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</si>
  <si>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</si>
  <si>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</si>
  <si>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</si>
  <si>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</si>
  <si>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</si>
  <si>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</si>
  <si>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</si>
  <si>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</si>
  <si>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</si>
  <si>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</si>
  <si>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</si>
  <si>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</si>
  <si>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</si>
  <si>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</si>
  <si>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</si>
  <si>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</si>
  <si>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</si>
  <si>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</si>
  <si>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</si>
  <si>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</si>
  <si>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</si>
  <si>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</si>
  <si>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</si>
  <si>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</si>
  <si>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</si>
  <si>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</si>
  <si>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</si>
  <si>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</si>
  <si>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</si>
  <si>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</si>
  <si>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</si>
  <si>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</si>
  <si>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</si>
  <si>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</si>
  <si>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</si>
  <si>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</si>
  <si>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</si>
  <si>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</si>
  <si>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</si>
  <si>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</si>
  <si>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</si>
  <si>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</si>
  <si>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</si>
  <si>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</si>
  <si>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</si>
  <si>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</si>
  <si>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</si>
  <si>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</si>
  <si>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</si>
  <si>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</si>
  <si>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</si>
  <si>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</si>
  <si>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</si>
  <si>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</si>
  <si>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</si>
  <si>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</si>
  <si>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</si>
  <si>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</si>
  <si>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</si>
  <si>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</si>
  <si>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</si>
  <si>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</si>
  <si>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</si>
  <si>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</si>
  <si>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</si>
  <si>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</si>
  <si>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</si>
  <si>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</si>
  <si>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</si>
  <si>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</si>
  <si>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</si>
  <si>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</si>
  <si>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</si>
  <si>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</si>
  <si>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</si>
  <si>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</si>
  <si>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</si>
  <si>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</si>
  <si>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</si>
  <si>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</si>
  <si>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</si>
  <si>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</si>
  <si>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</si>
  <si>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</si>
  <si>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</si>
  <si>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</si>
  <si>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</si>
  <si>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</si>
  <si>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</si>
  <si>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</si>
  <si>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</si>
  <si>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</si>
  <si>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</si>
  <si>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</si>
  <si>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</si>
  <si>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</si>
  <si>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</si>
  <si>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</si>
  <si>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</si>
  <si>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</si>
  <si>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</si>
  <si>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</si>
  <si>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</si>
  <si>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</si>
  <si>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</si>
  <si>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</si>
  <si>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</si>
  <si>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</si>
  <si>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</si>
  <si>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</si>
  <si>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</si>
  <si>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</si>
  <si>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</si>
  <si>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</si>
  <si>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</si>
  <si>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</si>
  <si>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</si>
  <si>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</si>
  <si>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</si>
  <si>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</si>
  <si>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</si>
  <si>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</si>
  <si>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</si>
  <si>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</si>
  <si>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</si>
  <si>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</si>
  <si>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</si>
  <si>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</si>
  <si>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</si>
  <si>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</si>
  <si>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</si>
  <si>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</si>
  <si>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</si>
  <si>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</si>
  <si>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</si>
  <si>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</si>
  <si>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</si>
  <si>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</si>
  <si>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</si>
  <si>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</si>
  <si>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</si>
  <si>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</si>
  <si>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</si>
  <si>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</si>
  <si>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</si>
  <si>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</si>
  <si>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</si>
  <si>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</si>
  <si>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</si>
  <si>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</si>
  <si>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</si>
  <si>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</si>
  <si>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</si>
  <si>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</si>
  <si>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</si>
  <si>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</si>
  <si>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</si>
  <si>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</si>
  <si>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</si>
  <si>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</si>
  <si>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</si>
  <si>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</si>
  <si>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</si>
  <si>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</si>
  <si>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</si>
  <si>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</si>
  <si>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</si>
  <si>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</si>
  <si>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</si>
  <si>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</si>
  <si>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</si>
  <si>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</si>
  <si>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</si>
  <si>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</si>
  <si>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</si>
  <si>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</si>
  <si>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</si>
  <si>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</si>
  <si>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</si>
  <si>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</si>
  <si>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</si>
  <si>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</si>
  <si>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</si>
  <si>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</si>
  <si>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</si>
  <si>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</si>
  <si>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</si>
  <si>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</si>
  <si>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</si>
  <si>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</si>
  <si>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</si>
  <si>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</si>
  <si>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</si>
  <si>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</si>
  <si>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</si>
  <si>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</si>
  <si>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</si>
  <si>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</si>
  <si>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</si>
  <si>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</si>
  <si>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</si>
  <si>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</si>
  <si>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</si>
  <si>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</si>
  <si>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</si>
  <si>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</si>
  <si>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</si>
  <si>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</si>
  <si>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</si>
  <si>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</si>
  <si>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</si>
  <si>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</si>
  <si>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</si>
  <si>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</si>
  <si>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</si>
  <si>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</si>
  <si>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</si>
  <si>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</si>
  <si>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</si>
  <si>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</si>
  <si>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</si>
  <si>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</si>
  <si>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</si>
  <si>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</si>
  <si>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</si>
  <si>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</si>
  <si>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</si>
  <si>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</si>
  <si>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</si>
  <si>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</si>
  <si>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</si>
  <si>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</si>
  <si>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</si>
  <si>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</si>
  <si>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</si>
  <si>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</si>
  <si>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</si>
  <si>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</si>
  <si>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</si>
  <si>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</si>
  <si>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</si>
  <si>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</si>
  <si>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</si>
  <si>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</si>
  <si>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</si>
  <si>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</si>
  <si>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</si>
  <si>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</si>
  <si>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</si>
  <si>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</si>
  <si>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</si>
  <si>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</si>
  <si>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</si>
  <si>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</si>
  <si>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</si>
  <si>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</si>
  <si>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</si>
  <si>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</si>
  <si>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</si>
  <si>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</si>
  <si>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</si>
  <si>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</si>
  <si>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</si>
  <si>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</si>
  <si>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</si>
  <si>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</si>
  <si>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</si>
  <si>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</si>
  <si>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</si>
  <si>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</si>
  <si>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</si>
  <si>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</si>
  <si>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</si>
  <si>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</si>
  <si>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</si>
  <si>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</si>
  <si>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</si>
  <si>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</si>
  <si>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</si>
  <si>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</si>
  <si>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</si>
  <si>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</si>
  <si>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</si>
  <si>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</si>
  <si>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</si>
  <si>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</si>
  <si>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</si>
  <si>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</si>
  <si>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</si>
  <si>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</si>
  <si>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</si>
  <si>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</si>
  <si>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</si>
  <si>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</si>
  <si>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</si>
  <si>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</si>
  <si>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</si>
  <si>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</si>
  <si>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</si>
  <si>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</si>
  <si>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</si>
  <si>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</si>
  <si>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</si>
  <si>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</si>
  <si>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</si>
  <si>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</si>
  <si>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</si>
  <si>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</si>
  <si>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</si>
  <si>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</si>
  <si>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</si>
  <si>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</si>
  <si>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</si>
  <si>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</si>
  <si>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</si>
  <si>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</si>
  <si>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</si>
  <si>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</si>
  <si>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</si>
  <si>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</si>
  <si>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</si>
  <si>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</si>
  <si>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</si>
  <si>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</si>
  <si>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</si>
  <si>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</si>
  <si>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</si>
  <si>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</si>
  <si>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</si>
  <si>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</si>
  <si>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</si>
  <si>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</si>
  <si>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</si>
  <si>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</si>
  <si>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</si>
  <si>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</si>
  <si>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</si>
  <si>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</si>
  <si>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</si>
  <si>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</si>
  <si>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</si>
  <si>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</si>
  <si>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</si>
  <si>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</si>
  <si>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</si>
  <si>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</si>
  <si>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</si>
  <si>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</si>
  <si>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</si>
  <si>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</si>
  <si>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</si>
  <si>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</si>
  <si>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</si>
  <si>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</si>
  <si>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</si>
  <si>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</si>
  <si>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</si>
  <si>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</si>
  <si>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</si>
  <si>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</si>
  <si>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</si>
  <si>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</si>
  <si>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</si>
  <si>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</si>
  <si>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</si>
  <si>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</si>
  <si>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</si>
  <si>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</si>
  <si>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</si>
  <si>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</si>
  <si>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</si>
  <si>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</si>
  <si>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</si>
  <si>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</si>
  <si>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</si>
  <si>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</si>
  <si>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</si>
  <si>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</si>
  <si>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</si>
  <si>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</si>
  <si>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</si>
  <si>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</si>
  <si>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</si>
  <si>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</si>
  <si>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</si>
  <si>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</si>
  <si>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</si>
  <si>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</si>
  <si>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</si>
  <si>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</si>
  <si>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</si>
  <si>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</si>
  <si>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</si>
  <si>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</si>
  <si>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</si>
  <si>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</si>
  <si>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</si>
  <si>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</si>
  <si>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</si>
  <si>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</si>
  <si>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</si>
  <si>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</si>
  <si>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</si>
  <si>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</si>
  <si>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</si>
  <si>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</si>
  <si>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</si>
  <si>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</si>
  <si>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</si>
  <si>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</si>
  <si>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</si>
  <si>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</si>
  <si>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</si>
  <si>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</si>
  <si>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</si>
  <si>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</si>
  <si>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</si>
  <si>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</si>
  <si>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</si>
  <si>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</si>
  <si>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</si>
  <si>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</si>
  <si>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</si>
  <si>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</si>
  <si>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</si>
  <si>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</si>
  <si>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</si>
  <si>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</si>
  <si>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</si>
  <si>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</si>
  <si>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</si>
  <si>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</si>
  <si>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</si>
  <si>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</si>
  <si>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</si>
  <si>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</si>
  <si>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</si>
  <si>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</si>
  <si>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</si>
  <si>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</si>
  <si>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</si>
  <si>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</si>
  <si>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</si>
  <si>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</si>
  <si>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</si>
  <si>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</si>
  <si>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</si>
  <si>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</si>
  <si>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</si>
  <si>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</si>
  <si>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</si>
  <si>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</si>
  <si>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</si>
  <si>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</si>
  <si>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</si>
  <si>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</si>
  <si>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</si>
  <si>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</si>
  <si>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</si>
  <si>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</si>
  <si>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</si>
  <si>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</si>
  <si>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</si>
  <si>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</si>
  <si>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</si>
  <si>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</si>
  <si>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</si>
  <si>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</si>
  <si>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</si>
  <si>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</si>
  <si>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</si>
  <si>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</si>
  <si>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</si>
  <si>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</si>
  <si>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</si>
  <si>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</si>
  <si>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</si>
  <si>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</si>
  <si>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</si>
  <si>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</si>
  <si>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</si>
  <si>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</si>
  <si>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</si>
  <si>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</si>
  <si>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</si>
  <si>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</si>
  <si>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</si>
  <si>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</si>
  <si>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</si>
  <si>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</si>
  <si>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</si>
  <si>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</si>
  <si>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</si>
  <si>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</si>
  <si>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</si>
  <si>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</si>
  <si>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</si>
  <si>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</si>
  <si>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</si>
  <si>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</si>
  <si>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</si>
  <si>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</si>
  <si>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</si>
  <si>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</si>
  <si>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</si>
  <si>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</si>
  <si>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</si>
  <si>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</si>
  <si>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</si>
  <si>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</si>
  <si>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</si>
  <si>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</si>
  <si>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</si>
  <si>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</si>
  <si>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</si>
  <si>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</si>
  <si>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</si>
  <si>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</si>
  <si>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</si>
  <si>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</si>
  <si>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</si>
  <si>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</si>
  <si>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</si>
  <si>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</si>
  <si>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</si>
  <si>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</si>
  <si>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</si>
  <si>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</si>
  <si>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</si>
  <si>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</si>
  <si>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</si>
  <si>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</si>
  <si>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</si>
  <si>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</si>
  <si>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</si>
  <si>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</si>
  <si>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</si>
  <si>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</si>
  <si>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</si>
  <si>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</si>
  <si>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</si>
  <si>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</si>
  <si>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</si>
  <si>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</si>
  <si>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</si>
  <si>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</si>
  <si>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</si>
  <si>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</si>
  <si>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</si>
  <si>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</si>
  <si>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</si>
  <si>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</si>
  <si>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</si>
  <si>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</si>
  <si>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</si>
  <si>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</si>
  <si>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</si>
  <si>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</si>
  <si>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</si>
  <si>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</si>
  <si>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</si>
  <si>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</si>
  <si>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</si>
  <si>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</si>
  <si>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</si>
  <si>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</si>
  <si>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</si>
  <si>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</si>
  <si>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</si>
  <si>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</si>
  <si>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</si>
  <si>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</si>
  <si>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</si>
  <si>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</si>
  <si>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</si>
  <si>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</si>
  <si>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</si>
  <si>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</si>
  <si>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</si>
  <si>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</si>
  <si>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</si>
  <si>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</si>
  <si>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</si>
  <si>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</si>
  <si>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</si>
  <si>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</si>
  <si>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</si>
  <si>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</si>
  <si>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</si>
  <si>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</si>
  <si>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</si>
  <si>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</si>
  <si>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</si>
  <si>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</si>
  <si>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</si>
  <si>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</si>
  <si>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</si>
  <si>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</si>
  <si>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</si>
  <si>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</si>
  <si>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</si>
  <si>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</si>
  <si>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</si>
  <si>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</si>
  <si>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</si>
  <si>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</si>
  <si>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</si>
  <si>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</si>
  <si>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</si>
  <si>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</si>
  <si>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</si>
  <si>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</si>
  <si>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</si>
  <si>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</si>
  <si>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</si>
  <si>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</si>
  <si>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</si>
  <si>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</si>
  <si>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</si>
  <si>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</si>
  <si>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</si>
  <si>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</si>
  <si>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</si>
  <si>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</si>
  <si>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</si>
  <si>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</si>
  <si>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</si>
  <si>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</si>
  <si>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</si>
  <si>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</si>
  <si>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</si>
  <si>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</si>
  <si>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</si>
  <si>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</si>
  <si>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</si>
  <si>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</si>
  <si>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</si>
  <si>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</si>
  <si>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</si>
  <si>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</si>
  <si>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</si>
  <si>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</si>
  <si>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</si>
  <si>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</si>
  <si>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</si>
  <si>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</si>
  <si>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</si>
  <si>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</si>
  <si>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</si>
  <si>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</si>
  <si>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</si>
  <si>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</si>
  <si>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</si>
  <si>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</si>
  <si>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</si>
  <si>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</si>
  <si>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</si>
  <si>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</si>
  <si>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</si>
  <si>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</si>
  <si>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</si>
  <si>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</si>
  <si>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</si>
  <si>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</si>
  <si>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</si>
  <si>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</si>
  <si>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</si>
  <si>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</si>
  <si>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</si>
  <si>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</si>
  <si>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</si>
  <si>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</si>
  <si>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</si>
  <si>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</si>
  <si>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</si>
  <si>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</si>
  <si>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</si>
  <si>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</si>
  <si>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</si>
  <si>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</si>
  <si>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</si>
  <si>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</si>
  <si>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</si>
  <si>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</si>
  <si>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</si>
  <si>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</si>
  <si>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</si>
  <si>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</si>
  <si>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</si>
  <si>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</si>
  <si>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</si>
  <si>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</si>
  <si>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</si>
  <si>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</si>
  <si>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</si>
  <si>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</si>
  <si>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</si>
  <si>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</si>
  <si>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</si>
  <si>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</si>
  <si>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</si>
  <si>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</si>
  <si>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</si>
  <si>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</si>
  <si>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</si>
  <si>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</si>
  <si>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</si>
  <si>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</si>
  <si>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</si>
  <si>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</si>
  <si>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</si>
  <si>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</si>
  <si>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</si>
  <si>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</si>
  <si>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</si>
  <si>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</si>
  <si>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</si>
  <si>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</si>
  <si>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</si>
  <si>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</si>
  <si>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</si>
  <si>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</si>
  <si>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</si>
  <si>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</si>
  <si>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</si>
  <si>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</si>
  <si>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</si>
  <si>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</si>
  <si>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</si>
  <si>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</si>
  <si>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</si>
  <si>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</si>
  <si>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</si>
  <si>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</si>
  <si>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</si>
  <si>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</si>
  <si>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</si>
  <si>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</si>
  <si>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</si>
  <si>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</si>
  <si>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</si>
  <si>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</si>
  <si>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</si>
  <si>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</si>
  <si>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</si>
  <si>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</si>
  <si>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</si>
  <si>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</si>
  <si>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</si>
  <si>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</si>
  <si>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</si>
  <si>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</si>
  <si>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</si>
  <si>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</si>
  <si>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</si>
  <si>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</si>
  <si>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</si>
  <si>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</si>
  <si>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</si>
  <si>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</si>
  <si>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</si>
  <si>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</si>
  <si>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</si>
  <si>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</si>
  <si>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</si>
  <si>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</si>
  <si>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</si>
  <si>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</si>
  <si>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</si>
  <si>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</si>
  <si>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</si>
  <si>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</si>
  <si>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</si>
  <si>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</si>
  <si>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</si>
  <si>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</si>
  <si>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</si>
  <si>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</si>
  <si>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</si>
  <si>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</si>
  <si>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</si>
  <si>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</si>
  <si>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</si>
  <si>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</si>
  <si>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</si>
  <si>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</si>
  <si>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</si>
  <si>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</si>
  <si>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</si>
  <si>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</si>
  <si>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</si>
  <si>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</si>
  <si>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</si>
  <si>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</si>
  <si>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</si>
  <si>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</si>
  <si>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</si>
  <si>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</si>
  <si>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</si>
  <si>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</si>
  <si>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</si>
  <si>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</si>
  <si>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</si>
  <si>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</si>
  <si>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</si>
  <si>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</si>
  <si>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</si>
  <si>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</si>
  <si>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</si>
  <si>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</si>
  <si>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</si>
  <si>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</si>
  <si>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</si>
  <si>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</si>
  <si>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</si>
  <si>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</si>
  <si>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</si>
  <si>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</si>
  <si>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</si>
  <si>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</si>
  <si>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</si>
  <si>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</si>
  <si>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</si>
  <si>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</si>
  <si>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</si>
  <si>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</si>
  <si>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</si>
  <si>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</si>
  <si>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</si>
  <si>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</si>
  <si>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</si>
  <si>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</si>
  <si>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</si>
  <si>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</si>
  <si>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</si>
  <si>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</si>
  <si>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</si>
  <si>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</si>
  <si>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</si>
  <si>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</si>
  <si>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</si>
  <si>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</si>
  <si>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</si>
  <si>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</si>
  <si>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</si>
  <si>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</si>
  <si>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</si>
  <si>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</si>
  <si>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</si>
  <si>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</si>
  <si>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</si>
  <si>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</si>
  <si>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</si>
  <si>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</si>
  <si>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</si>
  <si>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</si>
  <si>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</si>
  <si>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</si>
  <si>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</si>
  <si>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</si>
  <si>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</si>
  <si>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</si>
  <si>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</si>
  <si>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</si>
  <si>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</si>
  <si>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</si>
  <si>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</si>
  <si>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</si>
  <si>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</si>
  <si>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</si>
  <si>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</si>
  <si>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</si>
  <si>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</si>
  <si>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</si>
  <si>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</si>
  <si>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</si>
  <si>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</si>
  <si>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</si>
  <si>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</si>
  <si>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</si>
  <si>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</si>
  <si>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</si>
  <si>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</si>
  <si>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</si>
  <si>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</si>
  <si>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</si>
  <si>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</si>
  <si>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</si>
  <si>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</si>
  <si>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</si>
  <si>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</si>
  <si>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</si>
  <si>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</si>
  <si>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</si>
  <si>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</si>
  <si>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</si>
  <si>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</si>
  <si>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</si>
  <si>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</si>
  <si>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</si>
  <si>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</si>
  <si>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</si>
  <si>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</si>
  <si>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</si>
  <si>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</si>
  <si>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</si>
  <si>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</si>
  <si>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</si>
  <si>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</si>
  <si>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</si>
  <si>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</si>
  <si>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</si>
  <si>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</si>
  <si>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</si>
  <si>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</si>
  <si>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</si>
  <si>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</si>
  <si>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</si>
  <si>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</si>
  <si>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</si>
  <si>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</si>
  <si>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</si>
  <si>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</si>
  <si>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</si>
  <si>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</si>
  <si>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</si>
  <si>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</si>
  <si>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</si>
  <si>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</si>
  <si>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</si>
  <si>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</si>
  <si>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</si>
  <si>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</si>
  <si>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</si>
  <si>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</si>
  <si>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</si>
  <si>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</si>
  <si>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</si>
  <si>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</si>
  <si>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</si>
  <si>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</si>
  <si>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</si>
  <si>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</si>
  <si>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</si>
  <si>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</si>
  <si>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</si>
  <si>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</si>
  <si>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</si>
  <si>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</si>
  <si>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</si>
  <si>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</si>
  <si>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</si>
  <si>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</si>
  <si>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</si>
  <si>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</si>
  <si>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</si>
  <si>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</si>
  <si>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</si>
  <si>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</si>
  <si>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</si>
  <si>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</si>
  <si>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</si>
  <si>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</si>
  <si>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</si>
  <si>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</si>
  <si>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</si>
  <si>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</si>
  <si>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</si>
  <si>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</si>
  <si>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</si>
  <si>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</si>
  <si>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</si>
  <si>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</si>
  <si>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</si>
  <si>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</si>
  <si>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</si>
  <si>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</si>
  <si>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</si>
  <si>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</si>
  <si>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</si>
  <si>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</si>
  <si>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</si>
  <si>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</si>
  <si>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</si>
  <si>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</si>
  <si>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</si>
  <si>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</si>
  <si>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</si>
  <si>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</si>
  <si>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</si>
  <si>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</si>
  <si>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</si>
  <si>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</si>
  <si>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</si>
  <si>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</si>
  <si>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</si>
  <si>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</si>
  <si>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</si>
  <si>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</si>
  <si>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</si>
  <si>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</si>
  <si>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</si>
  <si>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</si>
  <si>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</si>
  <si>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</si>
  <si>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</si>
  <si>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</si>
  <si>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</si>
  <si>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</si>
  <si>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</si>
  <si>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</si>
  <si>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</si>
  <si>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</si>
  <si>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</si>
  <si>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</si>
  <si>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</si>
  <si>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</si>
  <si>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</si>
  <si>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</si>
  <si>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</si>
  <si>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</si>
  <si>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</si>
  <si>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</si>
  <si>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</si>
  <si>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</si>
  <si>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</si>
  <si>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</si>
  <si>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</si>
  <si>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</si>
  <si>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</si>
  <si>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</si>
  <si>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</si>
  <si>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</si>
  <si>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</si>
  <si>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</si>
  <si>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</si>
  <si>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</si>
  <si>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</si>
  <si>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</si>
  <si>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</si>
  <si>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</si>
  <si>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</si>
  <si>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</si>
  <si>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</si>
  <si>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</si>
  <si>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</si>
  <si>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</si>
  <si>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</si>
  <si>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</si>
  <si>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</si>
  <si>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</si>
  <si>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</si>
  <si>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</si>
  <si>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</si>
  <si>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</si>
  <si>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</si>
  <si>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</si>
  <si>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</si>
  <si>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</si>
  <si>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</si>
  <si>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</si>
  <si>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</si>
  <si>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</si>
  <si>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</si>
  <si>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</si>
  <si>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</si>
  <si>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</si>
  <si>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</si>
  <si>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</si>
  <si>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</si>
  <si>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</si>
  <si>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</si>
  <si>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</si>
  <si>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</si>
  <si>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</si>
  <si>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</si>
  <si>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</si>
  <si>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</si>
  <si>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</si>
  <si>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</si>
  <si>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</si>
  <si>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</si>
  <si>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</si>
  <si>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</si>
  <si>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</si>
  <si>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</si>
  <si>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</si>
  <si>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</si>
  <si>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</si>
  <si>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</si>
  <si>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</si>
  <si>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</si>
  <si>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</si>
  <si>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</si>
  <si>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</si>
  <si>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</si>
  <si>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</si>
  <si>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</si>
  <si>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</si>
  <si>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</si>
  <si>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</si>
  <si>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</si>
  <si>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</si>
  <si>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</si>
  <si>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</si>
  <si>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</si>
  <si>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</si>
  <si>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</si>
  <si>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</si>
  <si>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</si>
  <si>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</si>
  <si>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</si>
  <si>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</si>
  <si>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</si>
  <si>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</si>
  <si>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</si>
  <si>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</si>
  <si>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</si>
  <si>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</si>
  <si>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</si>
  <si>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</si>
  <si>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</si>
  <si>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</si>
  <si>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</si>
  <si>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</si>
  <si>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</si>
  <si>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</si>
  <si>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</si>
  <si>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</si>
  <si>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</si>
  <si>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</si>
  <si>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</si>
  <si>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</si>
  <si>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</si>
  <si>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</si>
  <si>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</si>
  <si>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</si>
  <si>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</si>
  <si>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</si>
  <si>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</si>
  <si>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</si>
  <si>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</si>
  <si>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</si>
  <si>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</si>
  <si>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</si>
  <si>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</si>
  <si>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</si>
  <si>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</si>
  <si>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</si>
  <si>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</si>
  <si>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</si>
  <si>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</si>
  <si>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</si>
  <si>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</si>
  <si>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</si>
  <si>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</si>
  <si>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</si>
  <si>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</si>
  <si>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</si>
  <si>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</si>
  <si>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</si>
  <si>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</si>
  <si>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</si>
  <si>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</si>
  <si>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</si>
  <si>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</si>
  <si>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</si>
  <si>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</si>
  <si>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</si>
  <si>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</si>
  <si>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</si>
  <si>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</si>
  <si>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</si>
  <si>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</si>
  <si>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</si>
  <si>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</si>
  <si>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</si>
  <si>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</si>
  <si>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</si>
  <si>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</si>
  <si>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</si>
  <si>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</si>
  <si>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</si>
  <si>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</si>
  <si>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</si>
  <si>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</si>
  <si>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</si>
  <si>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</si>
  <si>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</si>
  <si>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</si>
  <si>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</si>
  <si>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</si>
  <si>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</si>
  <si>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</si>
  <si>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</si>
  <si>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</si>
  <si>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</si>
  <si>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</si>
  <si>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</si>
  <si>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</si>
  <si>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</si>
  <si>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</si>
  <si>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</si>
  <si>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</si>
  <si>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</si>
  <si>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</si>
  <si>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</si>
  <si>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</si>
  <si>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</si>
  <si>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</si>
  <si>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</si>
  <si>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</si>
  <si>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</si>
  <si>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</si>
  <si>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</si>
  <si>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</si>
  <si>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</si>
  <si>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</si>
  <si>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</si>
  <si>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</si>
  <si>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</si>
  <si>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</si>
  <si>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</si>
  <si>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</si>
  <si>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</si>
  <si>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</si>
  <si>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</si>
  <si>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</si>
  <si>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</si>
  <si>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</si>
  <si>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</si>
  <si>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</si>
  <si>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</si>
  <si>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</si>
  <si>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</si>
  <si>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</si>
  <si>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</si>
  <si>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</si>
  <si>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</si>
  <si>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</si>
  <si>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</si>
  <si>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</si>
  <si>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</si>
  <si>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</si>
  <si>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</si>
  <si>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</si>
  <si>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</si>
  <si>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</si>
  <si>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</si>
  <si>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</si>
  <si>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</si>
  <si>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</si>
  <si>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</si>
  <si>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</si>
  <si>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</si>
  <si>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</si>
  <si>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</si>
  <si>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</si>
  <si>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</si>
  <si>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</si>
  <si>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</si>
  <si>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</si>
  <si>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</si>
  <si>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</si>
  <si>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</si>
  <si>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</si>
  <si>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</si>
  <si>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</si>
  <si>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</si>
  <si>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</si>
  <si>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</si>
  <si>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</si>
  <si>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</si>
  <si>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</si>
  <si>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</si>
  <si>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</si>
  <si>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</si>
  <si>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</si>
  <si>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</si>
  <si>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</si>
  <si>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</si>
  <si>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</si>
  <si>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</si>
  <si>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</si>
  <si>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</si>
  <si>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</si>
  <si>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</si>
  <si>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</si>
  <si>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</si>
  <si>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</si>
  <si>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</si>
  <si>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</si>
  <si>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</si>
  <si>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</si>
  <si>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</si>
  <si>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</si>
  <si>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</si>
  <si>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</si>
  <si>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</si>
  <si>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</si>
  <si>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</si>
  <si>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</si>
  <si>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</si>
  <si>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</si>
  <si>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</si>
  <si>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</si>
  <si>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</si>
  <si>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</si>
  <si>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</si>
  <si>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</si>
  <si>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</si>
  <si>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</si>
  <si>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</si>
  <si>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</si>
  <si>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</si>
  <si>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</si>
  <si>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</si>
  <si>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</si>
  <si>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</si>
  <si>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</si>
  <si>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</si>
  <si>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</si>
  <si>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</si>
  <si>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</si>
  <si>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</si>
  <si>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</si>
  <si>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</si>
  <si>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</si>
  <si>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</si>
  <si>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</si>
  <si>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</si>
  <si>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</si>
  <si>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</si>
  <si>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</si>
  <si>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</si>
  <si>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</si>
  <si>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</si>
  <si>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</si>
  <si>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</si>
  <si>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</si>
  <si>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</si>
  <si>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</si>
  <si>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</si>
  <si>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</si>
  <si>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</si>
  <si>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</si>
  <si>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</si>
  <si>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</si>
  <si>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</si>
  <si>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</si>
  <si>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</si>
  <si>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</si>
  <si>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</si>
  <si>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</si>
  <si>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</si>
  <si>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</si>
  <si>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</si>
  <si>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</si>
  <si>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</si>
  <si>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</si>
  <si>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</si>
  <si>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</si>
  <si>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</si>
  <si>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</si>
  <si>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</si>
  <si>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</si>
  <si>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</si>
  <si>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</si>
  <si>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</si>
  <si>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</si>
  <si>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</si>
  <si>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</si>
  <si>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</si>
  <si>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</si>
  <si>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</si>
  <si>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</si>
  <si>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</si>
  <si>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</si>
  <si>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</si>
  <si>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</si>
  <si>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</si>
  <si>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</si>
  <si>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</si>
  <si>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</si>
  <si>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</si>
  <si>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</si>
  <si>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</si>
  <si>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</si>
  <si>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</si>
  <si>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</si>
  <si>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</si>
  <si>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</si>
  <si>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</si>
  <si>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</si>
  <si>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</si>
  <si>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</si>
  <si>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</si>
  <si>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</si>
  <si>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</si>
  <si>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</si>
  <si>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</si>
  <si>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</si>
  <si>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</si>
  <si>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</si>
  <si>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</si>
  <si>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</si>
  <si>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</si>
  <si>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</si>
  <si>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</si>
  <si>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</si>
  <si>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</si>
  <si>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</si>
  <si>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</si>
  <si>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</si>
  <si>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</si>
  <si>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</si>
  <si>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</si>
  <si>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</si>
  <si>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</si>
  <si>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</si>
  <si>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</si>
  <si>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</si>
  <si>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</si>
  <si>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</si>
  <si>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</si>
  <si>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</si>
  <si>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</si>
  <si>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</si>
  <si>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</si>
  <si>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</si>
  <si>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</si>
  <si>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</si>
  <si>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</si>
  <si>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</si>
  <si>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</si>
  <si>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</si>
  <si>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</si>
  <si>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</si>
  <si>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</si>
  <si>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</si>
  <si>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</si>
  <si>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</si>
  <si>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</si>
  <si>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</si>
  <si>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</si>
  <si>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</si>
  <si>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</si>
  <si>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</si>
  <si>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</si>
  <si>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</si>
  <si>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</si>
  <si>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</si>
  <si>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</si>
  <si>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</si>
  <si>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</si>
  <si>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</si>
  <si>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</si>
  <si>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</si>
  <si>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</si>
  <si>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</si>
  <si>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</si>
  <si>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</si>
  <si>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</si>
  <si>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</si>
  <si>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</si>
  <si>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</si>
  <si>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</si>
  <si>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</si>
  <si>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</si>
  <si>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</si>
  <si>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</si>
  <si>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</si>
  <si>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</si>
  <si>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</si>
  <si>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</si>
  <si>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</si>
  <si>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</si>
  <si>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</si>
  <si>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</si>
  <si>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</si>
  <si>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</si>
  <si>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</si>
  <si>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</si>
  <si>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</si>
  <si>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</si>
  <si>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</si>
  <si>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</si>
  <si>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</si>
  <si>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</si>
  <si>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</si>
  <si>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</si>
  <si>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</si>
  <si>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</si>
  <si>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</si>
  <si>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</si>
  <si>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</si>
  <si>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</si>
  <si>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</si>
  <si>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</si>
  <si>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</si>
  <si>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</si>
  <si>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</si>
  <si>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</si>
  <si>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</si>
  <si>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</si>
  <si>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</si>
  <si>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</si>
  <si>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</si>
  <si>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</si>
  <si>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</si>
  <si>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</si>
  <si>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</si>
  <si>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</si>
  <si>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</si>
  <si>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</si>
  <si>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</si>
  <si>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</si>
  <si>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</si>
  <si>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</si>
  <si>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</si>
  <si>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</si>
  <si>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</si>
  <si>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</si>
  <si>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</si>
  <si>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</si>
  <si>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</si>
  <si>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</si>
  <si>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</si>
  <si>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</si>
  <si>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</si>
  <si>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</si>
  <si>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</si>
  <si>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</si>
  <si>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</si>
  <si>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</si>
  <si>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</si>
  <si>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</si>
  <si>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</si>
  <si>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</si>
  <si>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</si>
  <si>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</si>
  <si>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</si>
  <si>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</si>
  <si>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</si>
  <si>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</si>
  <si>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</si>
  <si>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</si>
  <si>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</si>
  <si>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</si>
  <si>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</si>
  <si>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</si>
  <si>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</si>
  <si>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</si>
  <si>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</si>
  <si>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</si>
  <si>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</si>
  <si>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</si>
  <si>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</si>
  <si>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</si>
  <si>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</si>
  <si>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</si>
  <si>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</si>
  <si>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</si>
  <si>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</si>
  <si>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</si>
  <si>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</si>
  <si>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</si>
  <si>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</si>
  <si>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</si>
  <si>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</si>
  <si>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</si>
  <si>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</si>
  <si>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</si>
  <si>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</si>
  <si>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</si>
  <si>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</si>
  <si>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</si>
  <si>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</si>
  <si>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</si>
  <si>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</si>
  <si>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</si>
  <si>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</si>
  <si>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</si>
  <si>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</si>
  <si>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</si>
  <si>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</si>
  <si>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</si>
  <si>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</si>
  <si>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</si>
  <si>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</si>
  <si>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</si>
  <si>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</si>
  <si>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</si>
  <si>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</si>
  <si>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</si>
  <si>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</si>
  <si>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</si>
  <si>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</si>
  <si>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</si>
  <si>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</si>
  <si>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</si>
  <si>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</si>
  <si>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</si>
  <si>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</si>
  <si>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</si>
  <si>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</si>
  <si>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</si>
  <si>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</si>
  <si>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</si>
  <si>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</si>
  <si>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</si>
  <si>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</si>
  <si>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</si>
  <si>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</si>
  <si>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</si>
  <si>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</si>
  <si>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</si>
  <si>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</si>
  <si>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</si>
  <si>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</si>
  <si>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</si>
  <si>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</si>
  <si>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</si>
  <si>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</si>
  <si>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</si>
  <si>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</si>
  <si>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</si>
  <si>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</si>
  <si>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</si>
  <si>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</si>
  <si>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</si>
  <si>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</si>
  <si>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</si>
  <si>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</si>
  <si>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</si>
  <si>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</si>
  <si>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</si>
  <si>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</si>
  <si>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</si>
  <si>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</si>
  <si>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</si>
  <si>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</si>
  <si>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</si>
  <si>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</si>
  <si>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</si>
  <si>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</si>
  <si>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</si>
  <si>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</si>
  <si>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</si>
  <si>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</si>
  <si>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</si>
  <si>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</si>
  <si>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</si>
  <si>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</si>
  <si>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</si>
  <si>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</si>
  <si>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</si>
  <si>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</si>
  <si>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</si>
  <si>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</si>
  <si>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</si>
  <si>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</si>
  <si>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</si>
  <si>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</si>
  <si>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</si>
  <si>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</si>
  <si>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</si>
  <si>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</si>
  <si>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</si>
  <si>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</si>
  <si>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</si>
  <si>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</si>
  <si>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</si>
  <si>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</si>
  <si>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</si>
  <si>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</si>
  <si>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</si>
  <si>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</si>
  <si>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</si>
  <si>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</si>
  <si>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</si>
  <si>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</si>
  <si>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</si>
  <si>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</si>
  <si>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</si>
  <si>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</si>
  <si>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</si>
  <si>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</si>
  <si>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</si>
  <si>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</si>
  <si>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</si>
  <si>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</si>
  <si>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</si>
  <si>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</si>
  <si>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</si>
  <si>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</si>
  <si>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</si>
  <si>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</si>
  <si>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</si>
  <si>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</si>
  <si>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</si>
  <si>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</si>
  <si>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</si>
  <si>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</si>
  <si>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</si>
  <si>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</si>
  <si>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</si>
  <si>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</si>
  <si>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</si>
  <si>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</si>
  <si>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</si>
  <si>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</si>
  <si>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</si>
  <si>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</si>
  <si>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</si>
  <si>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</si>
  <si>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</si>
  <si>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</si>
  <si>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</si>
  <si>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</si>
  <si>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</si>
  <si>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</si>
  <si>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</si>
  <si>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</si>
  <si>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</si>
  <si>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</si>
  <si>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</si>
  <si>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</si>
  <si>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</si>
  <si>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</si>
  <si>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</si>
  <si>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</si>
  <si>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</si>
  <si>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</si>
  <si>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</si>
  <si>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</si>
  <si>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</si>
  <si>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</si>
  <si>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</si>
  <si>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</si>
  <si>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</si>
  <si>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</si>
  <si>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</si>
  <si>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</si>
  <si>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</si>
  <si>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</si>
  <si>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</si>
  <si>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</si>
  <si>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</si>
  <si>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</si>
  <si>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</si>
  <si>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</si>
  <si>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</si>
  <si>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</si>
  <si>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</si>
  <si>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</si>
  <si>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</si>
  <si>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</si>
  <si>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</si>
  <si>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</si>
  <si>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</si>
  <si>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</si>
  <si>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</si>
  <si>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</si>
  <si>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</si>
  <si>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</si>
  <si>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</si>
  <si>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</si>
  <si>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</si>
  <si>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</si>
  <si>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</si>
  <si>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</si>
  <si>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</si>
  <si>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</si>
  <si>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</si>
  <si>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</si>
  <si>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</si>
  <si>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</si>
  <si>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</si>
  <si>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</si>
  <si>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</si>
  <si>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</si>
  <si>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</si>
  <si>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</si>
  <si>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</si>
  <si>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</si>
  <si>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</si>
  <si>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</si>
  <si>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</si>
  <si>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</si>
  <si>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</si>
  <si>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</si>
  <si>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</si>
  <si>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</si>
  <si>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</si>
  <si>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</si>
  <si>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</si>
  <si>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</si>
  <si>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</si>
  <si>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</si>
  <si>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</si>
  <si>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</si>
  <si>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</si>
  <si>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</si>
  <si>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</si>
  <si>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</si>
  <si>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</si>
  <si>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</si>
  <si>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</si>
  <si>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</si>
  <si>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</si>
  <si>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</si>
  <si>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</si>
  <si>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</si>
  <si>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</si>
  <si>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</si>
  <si>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</si>
  <si>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</si>
  <si>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</si>
  <si>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</si>
  <si>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</si>
  <si>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</si>
  <si>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</si>
  <si>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</si>
  <si>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</si>
  <si>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</si>
  <si>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</si>
  <si>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</si>
  <si>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</si>
  <si>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</si>
  <si>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</si>
  <si>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</si>
  <si>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</si>
  <si>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</si>
  <si>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</si>
  <si>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</si>
  <si>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</si>
  <si>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</si>
  <si>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</si>
  <si>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</si>
  <si>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</si>
  <si>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</si>
  <si>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</si>
  <si>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</si>
  <si>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</si>
  <si>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</si>
  <si>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</si>
  <si>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</si>
  <si>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</si>
  <si>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</si>
  <si>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</si>
  <si>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</si>
  <si>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</si>
  <si>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</si>
  <si>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</si>
  <si>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</si>
  <si>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</si>
  <si>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</si>
  <si>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</si>
  <si>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</si>
  <si>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</si>
  <si>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</si>
  <si>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</si>
  <si>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</si>
  <si>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</si>
  <si>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</si>
  <si>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</si>
  <si>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</si>
  <si>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</si>
  <si>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</si>
  <si>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</si>
  <si>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</si>
  <si>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</si>
  <si>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</si>
  <si>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</si>
  <si>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</si>
  <si>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</si>
  <si>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</si>
  <si>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</si>
  <si>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</si>
  <si>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</si>
  <si>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</si>
  <si>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</si>
  <si>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</si>
  <si>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</si>
  <si>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</si>
  <si>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</si>
  <si>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</si>
  <si>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</si>
  <si>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</si>
  <si>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</si>
  <si>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</si>
  <si>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</si>
  <si>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</si>
  <si>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</si>
  <si>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</si>
  <si>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</si>
  <si>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</si>
  <si>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</si>
  <si>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</si>
  <si>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</si>
  <si>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</si>
  <si>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</si>
  <si>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</si>
  <si>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</si>
  <si>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</si>
  <si>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</si>
  <si>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</si>
  <si>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</si>
  <si>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</si>
  <si>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</si>
  <si>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</si>
  <si>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</si>
  <si>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</si>
  <si>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</si>
  <si>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</si>
  <si>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</si>
  <si>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</si>
  <si>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</si>
  <si>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</si>
  <si>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</si>
  <si>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</si>
  <si>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</si>
  <si>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</si>
  <si>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</si>
  <si>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</si>
  <si>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</si>
  <si>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</si>
  <si>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</si>
  <si>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</si>
  <si>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</si>
  <si>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</si>
  <si>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</si>
  <si>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</si>
  <si>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</si>
  <si>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</si>
  <si>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</si>
  <si>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</si>
  <si>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</si>
  <si>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</si>
  <si>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</si>
  <si>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</si>
  <si>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</si>
  <si>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</si>
  <si>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</si>
  <si>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</si>
  <si>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</si>
  <si>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</si>
  <si>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</si>
  <si>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</si>
  <si>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</si>
  <si>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</si>
  <si>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</si>
  <si>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</si>
  <si>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</si>
  <si>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</si>
  <si>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</si>
  <si>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</si>
  <si>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</si>
  <si>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</si>
  <si>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</si>
  <si>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</si>
  <si>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</si>
  <si>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</si>
  <si>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</si>
  <si>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</si>
  <si>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</si>
  <si>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</si>
  <si>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</si>
  <si>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</si>
  <si>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</si>
  <si>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</si>
  <si>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</si>
  <si>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</si>
  <si>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</si>
  <si>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</si>
  <si>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</si>
  <si>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</si>
  <si>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</si>
  <si>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</si>
  <si>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</si>
  <si>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</si>
  <si>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</si>
  <si>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</si>
  <si>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</si>
  <si>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</si>
  <si>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</si>
  <si>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</si>
  <si>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</si>
  <si>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</si>
  <si>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</si>
  <si>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</si>
  <si>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</si>
  <si>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</si>
  <si>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</si>
  <si>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</si>
  <si>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</si>
  <si>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</si>
  <si>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</si>
  <si>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</si>
  <si>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</si>
  <si>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</si>
  <si>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</si>
  <si>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</si>
  <si>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</si>
  <si>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</si>
  <si>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</si>
  <si>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</si>
  <si>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</si>
  <si>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</si>
  <si>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</si>
  <si>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</si>
  <si>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</si>
  <si>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</si>
  <si>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</si>
  <si>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</si>
  <si>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</si>
  <si>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</si>
  <si>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</si>
  <si>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</si>
  <si>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</si>
  <si>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</si>
  <si>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</si>
  <si>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</si>
  <si>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</si>
  <si>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</si>
  <si>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</si>
  <si>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</si>
  <si>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</si>
  <si>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</si>
  <si>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</si>
  <si>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</si>
  <si>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</si>
  <si>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</si>
  <si>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</si>
  <si>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</si>
  <si>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</si>
  <si>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</si>
  <si>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</si>
  <si>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</si>
  <si>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</si>
  <si>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</si>
  <si>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</si>
  <si>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</si>
  <si>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</si>
  <si>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</si>
  <si>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</si>
  <si>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</si>
  <si>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</si>
  <si>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</si>
  <si>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</si>
  <si>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</si>
  <si>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</si>
  <si>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</si>
  <si>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</si>
  <si>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</si>
  <si>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</si>
  <si>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</si>
  <si>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</si>
  <si>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</si>
  <si>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</si>
  <si>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</si>
  <si>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</si>
  <si>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</si>
  <si>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</si>
  <si>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</si>
  <si>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</si>
  <si>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</si>
  <si>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</si>
  <si>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</si>
  <si>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</si>
  <si>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</si>
  <si>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</si>
  <si>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</si>
  <si>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</si>
  <si>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</si>
  <si>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</si>
  <si>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</si>
  <si>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</si>
  <si>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</si>
  <si>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</si>
  <si>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</si>
  <si>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</si>
  <si>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</si>
  <si>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</si>
  <si>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</si>
  <si>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</si>
  <si>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</si>
  <si>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</si>
  <si>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</si>
  <si>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</si>
  <si>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</si>
  <si>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</si>
  <si>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</si>
  <si>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</si>
  <si>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</si>
  <si>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</si>
  <si>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</si>
  <si>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</si>
  <si>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</si>
  <si>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</si>
  <si>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</si>
  <si>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</si>
  <si>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</si>
  <si>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</si>
  <si>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</si>
  <si>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</si>
  <si>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</si>
  <si>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</si>
  <si>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</si>
  <si>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</si>
  <si>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</si>
  <si>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</si>
  <si>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</si>
  <si>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</si>
  <si>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</si>
  <si>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</si>
  <si>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</si>
  <si>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</si>
  <si>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</si>
  <si>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</si>
  <si>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</si>
  <si>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</si>
  <si>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</si>
  <si>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</si>
  <si>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</si>
  <si>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</si>
  <si>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</si>
  <si>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</si>
  <si>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</si>
  <si>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</si>
  <si>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</si>
  <si>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</si>
  <si>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</si>
  <si>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</si>
  <si>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</si>
  <si>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</si>
  <si>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</si>
  <si>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</si>
  <si>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</si>
  <si>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</si>
  <si>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</si>
  <si>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</si>
  <si>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</si>
  <si>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</si>
  <si>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</si>
  <si>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</si>
  <si>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</si>
  <si>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</si>
  <si>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</si>
  <si>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</si>
  <si>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</si>
  <si>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</si>
  <si>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</si>
  <si>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</si>
  <si>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</si>
  <si>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</si>
  <si>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</si>
  <si>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</si>
  <si>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</si>
  <si>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</si>
  <si>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</si>
  <si>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</si>
  <si>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</si>
  <si>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</si>
  <si>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</si>
  <si>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</si>
  <si>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</si>
  <si>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</si>
  <si>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</si>
  <si>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</si>
  <si>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</si>
  <si>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</si>
  <si>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</si>
  <si>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</si>
  <si>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</si>
  <si>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</si>
  <si>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</si>
  <si>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</si>
  <si>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</si>
  <si>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</si>
  <si>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</si>
  <si>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</si>
  <si>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</si>
  <si>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</si>
  <si>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</si>
  <si>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</si>
  <si>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</si>
  <si>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</si>
  <si>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</si>
  <si>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</si>
  <si>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</si>
  <si>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</si>
  <si>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</si>
  <si>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</si>
  <si>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</si>
  <si>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</si>
  <si>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</si>
  <si>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</si>
  <si>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</si>
  <si>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</si>
  <si>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</si>
  <si>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</si>
  <si>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</si>
  <si>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</si>
  <si>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</si>
  <si>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</si>
  <si>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</si>
  <si>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</si>
  <si>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</si>
  <si>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</si>
  <si>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</si>
  <si>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</si>
  <si>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</si>
  <si>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</si>
  <si>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</si>
  <si>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</si>
  <si>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</si>
  <si>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</si>
  <si>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</si>
  <si>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</si>
  <si>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</si>
  <si>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</si>
  <si>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</si>
  <si>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</si>
  <si>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</si>
  <si>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</si>
  <si>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</si>
  <si>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</si>
  <si>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</si>
  <si>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</si>
  <si>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</si>
  <si>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</si>
  <si>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</si>
  <si>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</si>
  <si>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</si>
  <si>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</si>
  <si>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</si>
  <si>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</si>
  <si>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</si>
  <si>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</si>
  <si>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</si>
  <si>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</si>
  <si>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</si>
  <si>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</si>
  <si>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</si>
  <si>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</si>
  <si>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</si>
  <si>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</si>
  <si>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</si>
  <si>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</si>
  <si>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</si>
  <si>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</si>
  <si>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</si>
  <si>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</si>
  <si>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</si>
  <si>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</si>
  <si>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</si>
  <si>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</si>
  <si>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</si>
  <si>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</si>
  <si>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</si>
  <si>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</si>
  <si>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</si>
  <si>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</si>
  <si>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</si>
  <si>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</si>
  <si>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</si>
  <si>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</si>
  <si>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</si>
  <si>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</si>
  <si>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</si>
  <si>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</si>
  <si>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</si>
  <si>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</si>
  <si>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</si>
  <si>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</si>
  <si>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</si>
  <si>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</si>
  <si>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</si>
  <si>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</si>
  <si>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</si>
  <si>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</si>
  <si>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</si>
  <si>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</si>
  <si>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</si>
  <si>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</si>
  <si>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</si>
  <si>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</si>
  <si>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</si>
  <si>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</si>
  <si>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</si>
  <si>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</si>
  <si>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</si>
  <si>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</si>
  <si>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</si>
  <si>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</si>
  <si>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</si>
  <si>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</si>
  <si>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</si>
  <si>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</si>
  <si>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</si>
  <si>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</si>
  <si>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</si>
  <si>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</si>
  <si>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</si>
  <si>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</si>
  <si>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</si>
  <si>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</si>
  <si>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</si>
  <si>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</si>
  <si>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</si>
  <si>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</si>
  <si>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</si>
  <si>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</si>
  <si>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</si>
  <si>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</si>
  <si>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</si>
  <si>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</si>
  <si>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</si>
  <si>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</si>
  <si>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</si>
  <si>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</si>
  <si>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</si>
  <si>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</si>
  <si>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</si>
  <si>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</si>
  <si>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</si>
  <si>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</si>
  <si>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</si>
  <si>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</si>
  <si>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</si>
  <si>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</si>
  <si>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</si>
  <si>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</si>
  <si>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</si>
  <si>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</si>
  <si>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</si>
  <si>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</si>
  <si>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</si>
  <si>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</si>
  <si>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</si>
  <si>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</si>
  <si>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</si>
  <si>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</si>
  <si>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</si>
  <si>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</si>
  <si>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</si>
  <si>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</si>
  <si>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</si>
  <si>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</si>
  <si>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</si>
  <si>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</si>
  <si>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</si>
  <si>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</si>
  <si>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</si>
  <si>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</si>
  <si>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</si>
  <si>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</si>
  <si>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</si>
  <si>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</si>
  <si>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</si>
  <si>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</si>
  <si>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</si>
  <si>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</si>
  <si>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</si>
  <si>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</si>
  <si>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</si>
  <si>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</si>
  <si>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</si>
  <si>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</si>
  <si>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</si>
  <si>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</si>
  <si>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</si>
  <si>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</si>
  <si>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</si>
  <si>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</si>
  <si>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</si>
  <si>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</si>
  <si>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</si>
  <si>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</si>
  <si>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</si>
  <si>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</si>
  <si>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</si>
  <si>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</si>
  <si>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</si>
  <si>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</si>
  <si>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</si>
  <si>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</si>
  <si>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</si>
  <si>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</si>
  <si>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</si>
  <si>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</si>
  <si>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</si>
  <si>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</si>
  <si>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</si>
  <si>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</si>
  <si>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</si>
  <si>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</si>
  <si>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</si>
  <si>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</si>
  <si>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</si>
  <si>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</si>
  <si>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</si>
  <si>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</si>
  <si>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</si>
  <si>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</si>
  <si>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</si>
  <si>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</si>
  <si>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</si>
  <si>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</si>
  <si>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</si>
  <si>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</si>
  <si>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</si>
  <si>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</si>
  <si>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</si>
  <si>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</si>
  <si>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</si>
  <si>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</si>
  <si>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</si>
  <si>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</si>
  <si>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</si>
  <si>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</si>
  <si>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</si>
  <si>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</si>
  <si>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</si>
  <si>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</si>
  <si>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</si>
  <si>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</si>
  <si>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</si>
  <si>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</si>
  <si>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</si>
  <si>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</si>
  <si>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</si>
  <si>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</si>
  <si>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</si>
  <si>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</si>
  <si>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</si>
  <si>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</si>
  <si>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</si>
  <si>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</si>
  <si>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</si>
  <si>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</si>
  <si>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</si>
  <si>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</si>
  <si>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</si>
  <si>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</si>
  <si>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</si>
  <si>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</si>
  <si>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</si>
  <si>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</si>
  <si>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</si>
  <si>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</si>
  <si>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</si>
  <si>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</si>
  <si>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</si>
  <si>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</si>
  <si>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</si>
  <si>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</si>
  <si>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</si>
  <si>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</si>
  <si>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</si>
  <si>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</si>
  <si>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</si>
  <si>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</si>
  <si>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</si>
  <si>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</si>
  <si>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</si>
  <si>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</si>
  <si>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</si>
  <si>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</si>
  <si>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</si>
  <si>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</si>
  <si>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</si>
  <si>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</si>
  <si>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</si>
  <si>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</si>
  <si>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</si>
  <si>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</si>
  <si>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</si>
  <si>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</si>
  <si>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</si>
  <si>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</si>
  <si>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</si>
  <si>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</si>
  <si>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</si>
  <si>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</si>
  <si>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</si>
  <si>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</si>
  <si>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</si>
  <si>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</si>
  <si>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</si>
  <si>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</si>
  <si>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</si>
  <si>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</si>
  <si>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</si>
  <si>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</si>
  <si>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</si>
  <si>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</si>
  <si>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</si>
  <si>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</si>
  <si>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</si>
  <si>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</si>
  <si>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</si>
  <si>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</si>
  <si>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</si>
  <si>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</si>
  <si>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</si>
  <si>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</si>
  <si>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</si>
  <si>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</si>
  <si>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</si>
  <si>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</si>
  <si>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</si>
  <si>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</si>
  <si>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</si>
  <si>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</si>
  <si>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</si>
  <si>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</si>
  <si>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</si>
  <si>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</si>
  <si>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</si>
  <si>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</si>
  <si>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</si>
  <si>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</si>
  <si>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</si>
  <si>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</si>
  <si>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</si>
  <si>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</si>
  <si>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</si>
  <si>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</si>
  <si>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</si>
  <si>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</si>
  <si>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</si>
  <si>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</si>
  <si>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</si>
  <si>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</si>
  <si>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</si>
  <si>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</si>
  <si>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</si>
  <si>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</si>
  <si>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</si>
  <si>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</si>
  <si>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</si>
  <si>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</si>
  <si>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</si>
  <si>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</si>
  <si>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</si>
  <si>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</si>
  <si>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</si>
  <si>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</si>
  <si>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</si>
  <si>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</si>
  <si>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</si>
  <si>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</si>
  <si>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</si>
  <si>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</si>
  <si>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</si>
  <si>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</si>
  <si>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</si>
  <si>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</si>
  <si>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</si>
  <si>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</si>
  <si>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</si>
  <si>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</si>
  <si>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</si>
  <si>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</si>
  <si>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</si>
  <si>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</si>
  <si>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</si>
  <si>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</si>
  <si>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</si>
  <si>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</si>
  <si>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</si>
  <si>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</si>
  <si>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</si>
  <si>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</si>
  <si>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</si>
  <si>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</si>
  <si>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</si>
  <si>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</si>
  <si>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</si>
  <si>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</si>
  <si>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</si>
  <si>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</si>
  <si>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</si>
  <si>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</si>
  <si>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</si>
  <si>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</si>
  <si>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</si>
  <si>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</si>
  <si>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</si>
  <si>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</si>
  <si>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</si>
  <si>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</si>
  <si>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</si>
  <si>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</si>
  <si>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</si>
  <si>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</si>
  <si>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</si>
  <si>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</si>
  <si>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</si>
  <si>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</si>
  <si>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</si>
  <si>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</si>
  <si>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</si>
  <si>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</si>
  <si>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</si>
  <si>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</si>
  <si>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</si>
  <si>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</si>
  <si>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</si>
  <si>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</si>
  <si>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</si>
  <si>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</si>
  <si>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</si>
  <si>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</si>
  <si>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</si>
  <si>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</si>
  <si>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</si>
  <si>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</si>
  <si>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</si>
  <si>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</si>
  <si>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</si>
  <si>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</si>
  <si>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</si>
  <si>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</si>
  <si>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</si>
  <si>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</si>
  <si>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</si>
  <si>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</si>
  <si>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</si>
  <si>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</si>
  <si>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</si>
  <si>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</si>
  <si>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</si>
  <si>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</si>
  <si>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</si>
  <si>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</si>
  <si>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</si>
  <si>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</si>
  <si>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</si>
  <si>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</si>
  <si>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</si>
  <si>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</si>
  <si>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</si>
  <si>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</si>
  <si>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</si>
  <si>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</si>
  <si>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</si>
  <si>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</si>
  <si>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</si>
  <si>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</si>
  <si>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</si>
  <si>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</si>
  <si>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</si>
  <si>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</si>
  <si>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</si>
  <si>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</si>
  <si>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</si>
  <si>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</si>
  <si>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</si>
  <si>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</si>
  <si>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</si>
  <si>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</si>
  <si>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</si>
  <si>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</si>
  <si>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</si>
  <si>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</si>
  <si>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</si>
  <si>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</si>
  <si>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</si>
  <si>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</si>
  <si>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</si>
  <si>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</si>
  <si>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</si>
  <si>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</si>
  <si>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</si>
  <si>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</si>
  <si>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</si>
  <si>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</si>
  <si>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</si>
  <si>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</si>
  <si>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</si>
  <si>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</si>
  <si>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</si>
  <si>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</si>
  <si>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</si>
  <si>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</si>
  <si>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</si>
  <si>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</si>
  <si>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</si>
  <si>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</si>
  <si>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</si>
  <si>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</si>
  <si>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</si>
  <si>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</si>
  <si>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</si>
  <si>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</si>
  <si>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</si>
  <si>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</si>
  <si>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</si>
  <si>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</si>
  <si>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</si>
  <si>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</si>
  <si>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</si>
  <si>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</si>
  <si>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</si>
  <si>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</si>
  <si>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</si>
  <si>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</si>
  <si>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</si>
  <si>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</si>
  <si>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</si>
  <si>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</si>
  <si>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</si>
  <si>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</si>
  <si>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</si>
  <si>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</si>
  <si>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</si>
  <si>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</si>
  <si>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</si>
  <si>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</si>
  <si>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</si>
  <si>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</si>
  <si>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</si>
  <si>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</si>
  <si>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</si>
  <si>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</si>
  <si>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</si>
  <si>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</si>
  <si>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</si>
  <si>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</si>
  <si>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</si>
  <si>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</si>
  <si>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</si>
  <si>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</si>
  <si>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</si>
  <si>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</si>
  <si>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</si>
  <si>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</si>
  <si>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</si>
  <si>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</si>
  <si>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</si>
  <si>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</si>
  <si>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</si>
  <si>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</si>
  <si>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</si>
  <si>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</si>
  <si>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</si>
  <si>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</si>
  <si>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</si>
  <si>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</si>
  <si>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</si>
  <si>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</si>
  <si>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</si>
  <si>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</si>
  <si>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</si>
  <si>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</si>
  <si>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</si>
  <si>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</si>
  <si>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</si>
  <si>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</si>
  <si>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</si>
  <si>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</si>
  <si>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</si>
  <si>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</si>
  <si>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</si>
  <si>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</si>
  <si>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</si>
  <si>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</si>
  <si>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</si>
  <si>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</si>
  <si>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</si>
  <si>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</si>
  <si>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</si>
  <si>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</si>
  <si>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</si>
  <si>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</si>
  <si>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</si>
  <si>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</si>
  <si>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</si>
  <si>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</si>
  <si>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</si>
  <si>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</si>
  <si>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</si>
  <si>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</si>
  <si>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</si>
  <si>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</si>
  <si>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</si>
  <si>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</si>
  <si>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</si>
  <si>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</si>
  <si>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</si>
  <si>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</si>
  <si>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</si>
  <si>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</si>
  <si>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</si>
  <si>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</si>
  <si>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</si>
  <si>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</si>
  <si>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</si>
  <si>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</si>
  <si>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</si>
  <si>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</si>
  <si>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</si>
  <si>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</si>
  <si>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</si>
  <si>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</si>
  <si>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</si>
  <si>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</si>
  <si>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</si>
  <si>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</si>
  <si>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</si>
  <si>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</si>
  <si>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</si>
  <si>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</si>
  <si>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</si>
  <si>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</si>
  <si>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</si>
  <si>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</si>
  <si>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</si>
  <si>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</si>
  <si>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</si>
  <si>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</si>
  <si>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</si>
  <si>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</si>
  <si>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</si>
  <si>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</si>
  <si>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</si>
  <si>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</si>
  <si>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</si>
  <si>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</si>
  <si>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</si>
  <si>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</si>
  <si>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</si>
  <si>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</si>
  <si>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</si>
  <si>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</si>
  <si>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</si>
  <si>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</si>
  <si>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</si>
  <si>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</si>
  <si>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</si>
  <si>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</si>
  <si>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</si>
  <si>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</si>
  <si>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</si>
  <si>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</si>
  <si>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</si>
  <si>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</si>
  <si>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</si>
  <si>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</si>
  <si>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</si>
  <si>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</si>
  <si>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</si>
  <si>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</si>
  <si>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</si>
  <si>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</si>
  <si>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</si>
  <si>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</si>
  <si>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</si>
  <si>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</si>
  <si>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</si>
  <si>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</si>
  <si>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</si>
  <si>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</si>
  <si>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</si>
  <si>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</si>
  <si>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</si>
  <si>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</si>
  <si>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</si>
  <si>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</si>
  <si>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</si>
  <si>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</si>
  <si>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</si>
  <si>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</si>
  <si>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</si>
  <si>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</si>
  <si>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</si>
  <si>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</si>
  <si>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</si>
  <si>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</si>
  <si>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</si>
  <si>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</si>
  <si>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</si>
  <si>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</si>
  <si>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</si>
  <si>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</si>
  <si>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</si>
  <si>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</si>
  <si>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</si>
  <si>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</si>
  <si>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</si>
  <si>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</si>
  <si>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</si>
  <si>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</si>
  <si>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</si>
  <si>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</si>
  <si>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</si>
  <si>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</si>
  <si>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</si>
  <si>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</si>
  <si>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</si>
  <si>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</si>
  <si>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</si>
  <si>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</si>
  <si>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</si>
  <si>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</si>
  <si>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</si>
  <si>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</si>
  <si>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</si>
  <si>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</si>
  <si>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</si>
  <si>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</si>
  <si>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</si>
  <si>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</si>
  <si>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</si>
  <si>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</si>
  <si>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</si>
  <si>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</si>
  <si>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</si>
  <si>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</si>
  <si>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</si>
  <si>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</si>
  <si>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</si>
  <si>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</si>
  <si>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</si>
  <si>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</si>
  <si>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</si>
  <si>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</si>
  <si>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</si>
  <si>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</si>
  <si>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</si>
  <si>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</si>
  <si>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</si>
  <si>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</si>
  <si>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</si>
  <si>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</si>
  <si>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</si>
  <si>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</si>
  <si>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</si>
  <si>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</si>
  <si>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</si>
  <si>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</si>
  <si>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</si>
  <si>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</si>
  <si>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</si>
  <si>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</si>
  <si>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</si>
  <si>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</si>
  <si>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</si>
  <si>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</si>
  <si>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</si>
  <si>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</si>
  <si>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</si>
  <si>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</si>
  <si>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</si>
  <si>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</si>
  <si>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</si>
  <si>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</si>
  <si>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</si>
  <si>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</si>
  <si>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</si>
  <si>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</si>
  <si>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</si>
  <si>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</si>
  <si>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</si>
  <si>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</si>
  <si>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</si>
  <si>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</si>
  <si>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</si>
  <si>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</si>
  <si>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</si>
  <si>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</si>
  <si>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</si>
  <si>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</si>
  <si>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</si>
  <si>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</si>
  <si>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</si>
  <si>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</si>
  <si>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</si>
  <si>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</si>
  <si>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</si>
  <si>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</si>
  <si>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</si>
  <si>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</si>
  <si>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</si>
  <si>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</si>
  <si>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</si>
  <si>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</si>
  <si>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</si>
  <si>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</si>
  <si>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</si>
  <si>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</si>
  <si>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</si>
  <si>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</si>
  <si>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</si>
  <si>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</si>
  <si>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</si>
  <si>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</si>
  <si>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</si>
  <si>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</si>
  <si>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</si>
  <si>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</si>
  <si>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</si>
  <si>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</si>
  <si>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</si>
  <si>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</si>
  <si>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</si>
  <si>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</si>
  <si>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</si>
  <si>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</si>
  <si>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</si>
  <si>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</si>
  <si>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</si>
  <si>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</si>
  <si>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</si>
  <si>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</si>
  <si>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</si>
  <si>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</si>
  <si>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</si>
  <si>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</si>
  <si>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</si>
  <si>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</si>
  <si>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</si>
  <si>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</si>
  <si>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</si>
  <si>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</si>
  <si>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</si>
  <si>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</si>
  <si>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</si>
  <si>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</si>
  <si>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</si>
  <si>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</si>
  <si>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</si>
  <si>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</si>
  <si>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</si>
  <si>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</si>
  <si>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</si>
  <si>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</si>
  <si>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</si>
  <si>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</si>
  <si>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</si>
  <si>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</si>
  <si>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</si>
  <si>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</si>
  <si>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</si>
  <si>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</si>
  <si>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</si>
  <si>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</si>
  <si>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</si>
  <si>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</si>
  <si>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</si>
  <si>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</si>
  <si>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</si>
  <si>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</si>
  <si>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</si>
  <si>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</si>
  <si>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</si>
  <si>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</si>
  <si>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</si>
  <si>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</si>
  <si>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</si>
  <si>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</si>
  <si>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</si>
  <si>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</si>
  <si>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</si>
  <si>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</si>
  <si>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</si>
  <si>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</si>
  <si>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</si>
  <si>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</si>
  <si>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</si>
  <si>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</si>
  <si>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</si>
  <si>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</si>
  <si>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</si>
  <si>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</si>
  <si>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</si>
  <si>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</si>
  <si>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</si>
  <si>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</si>
  <si>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</si>
  <si>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</si>
  <si>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</si>
  <si>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</si>
  <si>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</si>
  <si>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</si>
  <si>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</si>
  <si>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</si>
  <si>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</si>
  <si>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</si>
  <si>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</si>
  <si>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</si>
  <si>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</si>
  <si>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</si>
  <si>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</si>
  <si>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</si>
  <si>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</si>
  <si>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</si>
  <si>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</si>
  <si>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</si>
  <si>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</si>
  <si>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</si>
  <si>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</si>
  <si>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</si>
  <si>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</si>
  <si>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</si>
  <si>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</si>
  <si>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</si>
  <si>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</si>
  <si>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</si>
  <si>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</si>
  <si>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</si>
  <si>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</si>
  <si>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</si>
  <si>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</si>
  <si>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</si>
  <si>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</si>
  <si>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</si>
  <si>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</si>
  <si>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</si>
  <si>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</si>
  <si>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</si>
  <si>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</si>
  <si>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</si>
  <si>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</si>
  <si>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</si>
  <si>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</si>
  <si>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</si>
  <si>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</si>
  <si>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</si>
  <si>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</si>
  <si>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</si>
  <si>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</si>
  <si>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</si>
  <si>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</si>
  <si>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</si>
  <si>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</si>
  <si>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</si>
  <si>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</si>
  <si>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</si>
  <si>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</si>
  <si>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</si>
  <si>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</si>
  <si>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</si>
  <si>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</si>
  <si>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</si>
  <si>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</si>
  <si>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</si>
  <si>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</si>
  <si>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</si>
  <si>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</si>
  <si>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</si>
  <si>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</si>
  <si>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</si>
  <si>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</si>
  <si>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</si>
  <si>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</si>
  <si>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</si>
  <si>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</si>
  <si>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</si>
  <si>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</si>
  <si>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</si>
  <si>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</si>
  <si>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</si>
  <si>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</si>
  <si>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</si>
  <si>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</si>
  <si>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</si>
  <si>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</si>
  <si>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</si>
  <si>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</si>
  <si>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</si>
  <si>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</si>
  <si>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</si>
  <si>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</si>
  <si>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</si>
  <si>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</si>
  <si>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</si>
  <si>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</si>
  <si>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</si>
  <si>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</si>
  <si>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</si>
  <si>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</si>
  <si>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</si>
  <si>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</si>
  <si>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</si>
  <si>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</si>
  <si>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</si>
  <si>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</si>
  <si>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</si>
  <si>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</si>
  <si>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</si>
  <si>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</si>
  <si>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</si>
  <si>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</si>
  <si>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</si>
  <si>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</si>
  <si>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</si>
  <si>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</si>
  <si>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</si>
  <si>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</si>
  <si>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</si>
  <si>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</si>
  <si>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</si>
  <si>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</si>
  <si>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</si>
  <si>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</si>
  <si>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</si>
  <si>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</si>
  <si>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</si>
  <si>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</si>
  <si>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</si>
  <si>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</si>
  <si>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</si>
  <si>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</si>
  <si>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</si>
  <si>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</si>
  <si>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</si>
  <si>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</si>
  <si>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</si>
  <si>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</si>
  <si>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</si>
  <si>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</si>
  <si>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</si>
  <si>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</si>
  <si>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</si>
  <si>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</si>
  <si>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</si>
  <si>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</si>
  <si>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</si>
  <si>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</si>
  <si>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</si>
  <si>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</si>
  <si>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</si>
  <si>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</si>
  <si>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</si>
  <si>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</si>
  <si>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</si>
  <si>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</si>
  <si>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</si>
  <si>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</si>
  <si>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</si>
  <si>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</si>
  <si>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</si>
  <si>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</si>
  <si>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</si>
  <si>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</si>
  <si>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</si>
  <si>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</si>
  <si>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</si>
  <si>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</si>
  <si>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</si>
  <si>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</si>
  <si>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</si>
  <si>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</si>
  <si>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</si>
  <si>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</si>
  <si>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</si>
  <si>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</si>
  <si>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</si>
  <si>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</si>
  <si>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</si>
  <si>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</si>
  <si>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</si>
  <si>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</si>
  <si>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</si>
  <si>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</si>
  <si>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</si>
  <si>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</si>
  <si>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</si>
  <si>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</si>
  <si>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</si>
  <si>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</si>
  <si>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</si>
  <si>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</si>
  <si>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</si>
  <si>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</si>
  <si>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</si>
  <si>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</si>
  <si>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</si>
  <si>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</si>
  <si>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</si>
  <si>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</si>
  <si>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</si>
  <si>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</si>
  <si>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</si>
  <si>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</si>
  <si>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</si>
  <si>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</si>
  <si>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</si>
  <si>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</si>
  <si>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</si>
  <si>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</si>
  <si>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</si>
  <si>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</si>
  <si>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</si>
  <si>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</si>
  <si>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</si>
  <si>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</si>
  <si>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</si>
  <si>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</si>
  <si>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</si>
  <si>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</si>
  <si>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</si>
  <si>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</si>
  <si>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</si>
  <si>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</si>
  <si>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</si>
  <si>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</si>
  <si>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</si>
  <si>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</si>
  <si>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</si>
  <si>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</si>
  <si>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</si>
  <si>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</si>
  <si>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</si>
  <si>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</si>
  <si>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</si>
  <si>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</si>
  <si>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</si>
  <si>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</si>
  <si>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</si>
  <si>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</si>
  <si>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</si>
  <si>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</si>
  <si>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</si>
  <si>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</si>
  <si>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</si>
  <si>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</si>
  <si>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</si>
  <si>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</si>
  <si>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</si>
  <si>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</si>
  <si>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</si>
  <si>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</si>
  <si>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</si>
  <si>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</si>
  <si>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</si>
  <si>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</si>
  <si>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</si>
  <si>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</si>
  <si>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</si>
  <si>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</si>
  <si>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</si>
  <si>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</si>
  <si>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</si>
  <si>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</si>
  <si>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</si>
  <si>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</si>
  <si>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</si>
  <si>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</si>
  <si>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</si>
  <si>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</si>
  <si>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</si>
  <si>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</si>
  <si>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</si>
  <si>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</si>
  <si>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</si>
  <si>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</si>
  <si>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</si>
  <si>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</si>
  <si>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</si>
  <si>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</si>
  <si>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</si>
  <si>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</si>
  <si>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</si>
  <si>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</si>
  <si>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</si>
  <si>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</si>
  <si>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</si>
  <si>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</si>
  <si>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</si>
  <si>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</si>
  <si>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</si>
  <si>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</si>
  <si>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</si>
  <si>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</si>
  <si>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</si>
  <si>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</si>
  <si>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</si>
  <si>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</si>
  <si>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</si>
  <si>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</si>
  <si>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</si>
  <si>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</si>
  <si>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</si>
  <si>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</si>
  <si>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</si>
  <si>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</si>
  <si>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</si>
  <si>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</si>
  <si>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</si>
  <si>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</si>
  <si>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</si>
  <si>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</si>
  <si>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</si>
  <si>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</si>
  <si>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</si>
  <si>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</si>
  <si>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</si>
  <si>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</si>
  <si>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</si>
  <si>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</si>
  <si>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</si>
  <si>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</si>
  <si>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</si>
  <si>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</si>
  <si>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</si>
  <si>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</si>
  <si>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</si>
  <si>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</si>
  <si>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</si>
  <si>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</si>
  <si>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</si>
  <si>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</si>
  <si>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</si>
  <si>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</si>
  <si>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</si>
  <si>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</si>
  <si>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</si>
  <si>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</si>
  <si>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</si>
  <si>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</si>
  <si>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</si>
  <si>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</si>
  <si>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</si>
  <si>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</si>
  <si>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</si>
  <si>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</si>
  <si>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</si>
  <si>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</si>
  <si>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</si>
  <si>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</si>
  <si>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</si>
  <si>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</si>
  <si>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</si>
  <si>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</si>
  <si>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</si>
  <si>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</si>
  <si>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</si>
  <si>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</si>
  <si>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</si>
  <si>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</si>
  <si>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</si>
  <si>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</si>
  <si>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</si>
  <si>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</si>
  <si>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</si>
  <si>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</si>
  <si>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</si>
  <si>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</si>
  <si>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</si>
  <si>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</si>
  <si>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</si>
  <si>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</si>
  <si>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</si>
  <si>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</si>
  <si>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</si>
  <si>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</si>
  <si>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</si>
  <si>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</si>
  <si>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</si>
  <si>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</si>
  <si>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</si>
  <si>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</si>
  <si>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</si>
  <si>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</si>
  <si>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</si>
  <si>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</si>
  <si>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</si>
  <si>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</si>
  <si>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</si>
  <si>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</si>
  <si>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</si>
  <si>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</si>
  <si>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</si>
  <si>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</si>
  <si>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</si>
  <si>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</si>
  <si>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</si>
  <si>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</si>
  <si>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</si>
  <si>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</si>
  <si>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</si>
  <si>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</si>
  <si>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</si>
  <si>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</si>
  <si>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</si>
  <si>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</si>
  <si>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</si>
  <si>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</si>
  <si>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</si>
  <si>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</si>
  <si>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</si>
  <si>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</si>
  <si>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</si>
  <si>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</si>
  <si>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</si>
  <si>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</si>
  <si>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</si>
  <si>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</si>
  <si>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</si>
  <si>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</si>
  <si>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</si>
  <si>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</si>
  <si>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</si>
  <si>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</si>
  <si>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</si>
  <si>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</si>
  <si>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</si>
  <si>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</si>
  <si>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</si>
  <si>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</si>
  <si>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</si>
  <si>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</si>
  <si>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</si>
  <si>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</si>
  <si>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</si>
  <si>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</si>
  <si>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</si>
  <si>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</si>
  <si>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</si>
  <si>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</si>
  <si>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</si>
  <si>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</si>
  <si>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</si>
  <si>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</si>
  <si>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</si>
  <si>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</si>
  <si>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</si>
  <si>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</si>
  <si>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</si>
  <si>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</si>
  <si>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</si>
  <si>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</si>
  <si>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</si>
  <si>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</si>
  <si>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</si>
  <si>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</si>
  <si>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</si>
  <si>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</si>
  <si>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</si>
  <si>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</si>
  <si>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</si>
  <si>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</si>
  <si>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</si>
  <si>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</si>
  <si>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</si>
  <si>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</si>
  <si>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</si>
  <si>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</si>
  <si>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</si>
  <si>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</si>
  <si>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</si>
  <si>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</si>
  <si>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</si>
  <si>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</si>
  <si>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</si>
  <si>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</si>
  <si>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</si>
  <si>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</si>
  <si>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</si>
  <si>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</si>
  <si>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</si>
  <si>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</si>
  <si>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</si>
  <si>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</si>
  <si>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</si>
  <si>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</si>
  <si>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</si>
  <si>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</si>
  <si>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</si>
  <si>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</si>
  <si>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</si>
  <si>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</si>
  <si>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</si>
  <si>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</si>
  <si>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</si>
  <si>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</si>
  <si>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</si>
  <si>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</si>
  <si>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</si>
  <si>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</si>
  <si>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</si>
  <si>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</si>
  <si>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</si>
  <si>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</si>
  <si>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</si>
  <si>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</si>
  <si>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</si>
  <si>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</si>
  <si>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</si>
  <si>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</si>
  <si>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</si>
  <si>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</si>
  <si>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</si>
  <si>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</si>
  <si>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</si>
  <si>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</si>
  <si>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</si>
  <si>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</si>
  <si>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</si>
  <si>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</si>
  <si>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</si>
  <si>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</si>
  <si>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</si>
  <si>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</si>
  <si>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</si>
  <si>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</si>
  <si>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</si>
  <si>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</si>
  <si>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</si>
  <si>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</si>
  <si>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</si>
  <si>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</si>
  <si>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</si>
  <si>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</si>
  <si>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</si>
  <si>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</si>
  <si>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</si>
  <si>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</si>
  <si>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</si>
  <si>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</si>
  <si>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</si>
  <si>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</si>
  <si>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</si>
  <si>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</si>
  <si>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</si>
  <si>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</si>
  <si>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</si>
  <si>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</si>
  <si>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</si>
  <si>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</si>
  <si>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</si>
  <si>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</si>
  <si>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</si>
  <si>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</si>
  <si>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</si>
  <si>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</si>
  <si>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</si>
  <si>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</si>
  <si>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</si>
  <si>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</si>
  <si>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</si>
  <si>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</si>
  <si>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</si>
  <si>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</si>
  <si>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</si>
  <si>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</si>
  <si>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</si>
  <si>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</si>
  <si>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</si>
  <si>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</si>
  <si>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</si>
  <si>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</si>
  <si>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</si>
  <si>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</si>
  <si>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</si>
  <si>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</si>
  <si>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</si>
  <si>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</si>
  <si>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</si>
  <si>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</si>
  <si>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</si>
  <si>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</si>
  <si>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</si>
  <si>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</si>
  <si>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</si>
  <si>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</si>
  <si>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</si>
  <si>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</si>
  <si>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</si>
  <si>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</si>
  <si>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</si>
  <si>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</si>
  <si>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</si>
  <si>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</si>
  <si>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</si>
  <si>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</si>
  <si>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</si>
  <si>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</si>
  <si>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</si>
  <si>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</si>
  <si>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</si>
  <si>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</si>
  <si>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</si>
  <si>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</si>
  <si>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</si>
  <si>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</si>
  <si>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</si>
  <si>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</si>
  <si>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</si>
  <si>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</si>
  <si>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</si>
  <si>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</si>
  <si>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</si>
  <si>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</si>
  <si>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</si>
  <si>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</si>
  <si>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</si>
  <si>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</si>
  <si>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</si>
  <si>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</si>
  <si>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</si>
  <si>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</si>
  <si>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</si>
  <si>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</si>
  <si>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</si>
  <si>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</si>
  <si>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</si>
  <si>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</si>
  <si>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</si>
  <si>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</si>
  <si>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</si>
  <si>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</si>
  <si>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</si>
  <si>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</si>
  <si>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</si>
  <si>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</si>
  <si>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</si>
  <si>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</si>
  <si>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</si>
  <si>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</si>
  <si>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</si>
  <si>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</si>
  <si>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</si>
  <si>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</si>
  <si>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</si>
  <si>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</si>
  <si>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</si>
  <si>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</si>
  <si>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</si>
  <si>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</si>
  <si>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</si>
  <si>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</si>
  <si>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</si>
  <si>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</si>
  <si>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</si>
  <si>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</si>
  <si>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</si>
  <si>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</si>
  <si>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</si>
  <si>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</si>
  <si>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</si>
  <si>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</si>
  <si>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</si>
  <si>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</si>
  <si>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</si>
  <si>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</si>
  <si>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</si>
  <si>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</si>
  <si>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</si>
  <si>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</si>
  <si>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</si>
  <si>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</si>
  <si>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</si>
  <si>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</si>
  <si>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</si>
  <si>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</si>
  <si>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</si>
  <si>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</si>
  <si>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</si>
  <si>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</si>
  <si>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</si>
  <si>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</si>
  <si>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</si>
  <si>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</si>
  <si>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</si>
  <si>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</si>
  <si>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</si>
  <si>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</si>
  <si>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</si>
  <si>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</si>
  <si>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</si>
  <si>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</si>
  <si>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</si>
  <si>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</si>
  <si>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</si>
  <si>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</si>
  <si>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</si>
  <si>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</si>
  <si>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</si>
  <si>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</si>
  <si>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</si>
  <si>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</si>
  <si>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</si>
  <si>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</si>
  <si>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</si>
  <si>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</si>
  <si>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</si>
  <si>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</si>
  <si>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</si>
  <si>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</si>
  <si>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</si>
  <si>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</si>
  <si>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</si>
  <si>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</si>
  <si>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</si>
  <si>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</si>
  <si>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</si>
  <si>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</si>
  <si>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</si>
  <si>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</si>
  <si>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</si>
  <si>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</si>
  <si>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</si>
  <si>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</si>
  <si>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</si>
  <si>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</si>
  <si>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</si>
  <si>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</si>
  <si>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</si>
  <si>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</si>
  <si>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</si>
  <si>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</si>
  <si>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</si>
  <si>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</si>
  <si>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</si>
  <si>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</si>
  <si>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</si>
  <si>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</si>
  <si>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</si>
  <si>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</si>
  <si>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</si>
  <si>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</si>
  <si>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</si>
  <si>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</si>
  <si>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</si>
  <si>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</si>
  <si>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</si>
  <si>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</si>
  <si>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</si>
  <si>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</si>
  <si>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</si>
  <si>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</si>
  <si>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</si>
  <si>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</si>
  <si>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</si>
  <si>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</si>
  <si>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</si>
  <si>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</si>
  <si>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</si>
  <si>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</si>
  <si>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</si>
  <si>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</si>
  <si>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</si>
  <si>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</si>
  <si>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</si>
  <si>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</si>
  <si>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</si>
  <si>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</si>
  <si>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</si>
  <si>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</si>
  <si>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</si>
  <si>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</si>
  <si>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</si>
  <si>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</si>
  <si>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</si>
  <si>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</si>
  <si>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</si>
  <si>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</si>
  <si>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</si>
  <si>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</si>
  <si>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</si>
  <si>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</si>
  <si>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</si>
  <si>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</si>
  <si>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</si>
  <si>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</si>
  <si>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</si>
  <si>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</si>
  <si>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</si>
  <si>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</si>
  <si>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</si>
  <si>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</si>
  <si>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</si>
  <si>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</si>
  <si>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</si>
  <si>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</si>
  <si>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</si>
  <si>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</si>
  <si>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</si>
  <si>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</si>
  <si>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</si>
  <si>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</si>
  <si>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</si>
  <si>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</si>
  <si>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</si>
  <si>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</si>
  <si>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</si>
  <si>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</si>
  <si>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</si>
  <si>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</si>
  <si>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</si>
  <si>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</si>
  <si>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</si>
  <si>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</si>
  <si>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</si>
  <si>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</si>
  <si>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</si>
  <si>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</si>
  <si>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</si>
  <si>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</si>
  <si>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</si>
  <si>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</si>
  <si>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</si>
  <si>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</si>
  <si>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</si>
  <si>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</si>
  <si>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</si>
  <si>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</si>
  <si>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</si>
  <si>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</si>
  <si>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</si>
  <si>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</si>
  <si>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</si>
  <si>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</si>
  <si>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</si>
  <si>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</si>
  <si>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</si>
  <si>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</si>
  <si>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</si>
  <si>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</si>
  <si>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</si>
  <si>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</si>
  <si>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</si>
  <si>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</si>
  <si>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</si>
  <si>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</si>
  <si>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</si>
  <si>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</si>
  <si>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</si>
  <si>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</si>
  <si>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</si>
  <si>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</si>
  <si>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</si>
  <si>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</si>
  <si>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</si>
  <si>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</si>
  <si>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</si>
  <si>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</si>
  <si>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</si>
  <si>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</si>
  <si>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</si>
  <si>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</si>
  <si>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</si>
  <si>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</si>
  <si>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</si>
  <si>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</si>
  <si>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</si>
  <si>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</si>
  <si>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</si>
  <si>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</si>
  <si>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</si>
  <si>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</si>
  <si>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</si>
  <si>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</si>
  <si>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</si>
  <si>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</si>
  <si>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</si>
  <si>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</si>
  <si>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</si>
  <si>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</si>
  <si>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</si>
  <si>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</si>
  <si>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</si>
  <si>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</si>
  <si>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</si>
  <si>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</si>
  <si>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</si>
  <si>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</si>
  <si>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</si>
  <si>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</si>
  <si>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</si>
  <si>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</si>
  <si>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</si>
  <si>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</si>
  <si>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</si>
  <si>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</si>
  <si>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</si>
  <si>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</si>
  <si>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</si>
  <si>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</si>
  <si>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</si>
  <si>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</si>
  <si>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</si>
  <si>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</si>
  <si>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</si>
  <si>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</si>
  <si>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</si>
  <si>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</si>
  <si>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</si>
  <si>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</si>
  <si>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</si>
  <si>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</si>
  <si>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</si>
  <si>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</si>
  <si>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</si>
  <si>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</si>
  <si>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</si>
  <si>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</si>
  <si>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</si>
  <si>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</si>
  <si>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</si>
  <si>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</si>
  <si>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</si>
  <si>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</si>
  <si>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</si>
  <si>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</si>
  <si>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</si>
  <si>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</si>
  <si>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</si>
  <si>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</si>
  <si>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</si>
  <si>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</si>
  <si>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</si>
  <si>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</si>
  <si>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</si>
  <si>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</si>
  <si>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</si>
  <si>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</si>
  <si>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</si>
  <si>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</si>
  <si>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</si>
  <si>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</si>
  <si>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</si>
  <si>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</si>
  <si>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</si>
  <si>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</si>
  <si>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</si>
  <si>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</si>
  <si>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</si>
  <si>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</si>
  <si>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</si>
  <si>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</si>
  <si>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</si>
  <si>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</si>
  <si>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</si>
  <si>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</si>
  <si>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</si>
  <si>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</si>
  <si>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</si>
  <si>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</si>
  <si>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</si>
  <si>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</si>
  <si>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</si>
  <si>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</si>
  <si>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</si>
  <si>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</si>
  <si>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</si>
  <si>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</si>
  <si>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</si>
  <si>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</si>
  <si>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</si>
  <si>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</si>
  <si>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</si>
  <si>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</si>
  <si>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</si>
  <si>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</si>
  <si>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</si>
  <si>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</si>
  <si>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</si>
  <si>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</si>
  <si>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</si>
  <si>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</si>
  <si>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</si>
  <si>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</si>
  <si>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</si>
  <si>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</si>
  <si>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</si>
  <si>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</si>
  <si>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</si>
  <si>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</si>
  <si>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</si>
  <si>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</si>
  <si>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</si>
  <si>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</si>
  <si>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</si>
  <si>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</si>
  <si>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</si>
  <si>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</si>
  <si>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</si>
  <si>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</si>
  <si>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</si>
  <si>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</si>
  <si>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</si>
  <si>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</si>
  <si>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</si>
  <si>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</si>
  <si>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</si>
  <si>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</si>
  <si>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</si>
  <si>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</si>
  <si>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</si>
  <si>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</si>
  <si>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</si>
  <si>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</si>
  <si>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</si>
  <si>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</si>
  <si>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</si>
  <si>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</si>
  <si>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</si>
  <si>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</si>
  <si>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</si>
  <si>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</si>
  <si>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</si>
  <si>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</si>
  <si>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</si>
  <si>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</si>
  <si>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</si>
  <si>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</si>
  <si>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</si>
  <si>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</si>
  <si>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</si>
  <si>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</si>
  <si>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</si>
  <si>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</si>
  <si>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</si>
  <si>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</si>
  <si>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</si>
  <si>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</si>
  <si>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</si>
  <si>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</si>
  <si>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</si>
  <si>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</si>
  <si>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</si>
  <si>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</si>
  <si>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</si>
  <si>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</si>
  <si>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</si>
  <si>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</si>
  <si>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</si>
  <si>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</si>
  <si>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</si>
  <si>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</si>
  <si>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</si>
  <si>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</si>
  <si>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</si>
  <si>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</si>
  <si>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</si>
  <si>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</si>
  <si>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</si>
  <si>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</si>
  <si>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</si>
  <si>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</si>
  <si>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</si>
  <si>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</si>
  <si>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</si>
  <si>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</si>
  <si>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</si>
  <si>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</si>
  <si>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</si>
  <si>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</si>
  <si>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</si>
  <si>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</si>
  <si>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</si>
  <si>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</si>
  <si>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</si>
  <si>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</si>
  <si>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</si>
  <si>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</si>
  <si>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</si>
  <si>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</si>
  <si>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</si>
  <si>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</si>
  <si>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</si>
  <si>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</si>
  <si>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</si>
  <si>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</si>
  <si>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</si>
  <si>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</si>
  <si>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</si>
  <si>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</si>
  <si>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</si>
  <si>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</si>
  <si>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</si>
  <si>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</si>
  <si>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</si>
  <si>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</si>
  <si>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</si>
  <si>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</si>
  <si>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</si>
  <si>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</si>
  <si>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</si>
  <si>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</si>
  <si>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</si>
  <si>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</si>
  <si>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</si>
  <si>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</si>
  <si>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</si>
  <si>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</si>
  <si>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</si>
  <si>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</si>
  <si>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</si>
  <si>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</si>
  <si>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</si>
  <si>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</si>
  <si>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</si>
  <si>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</si>
  <si>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</si>
  <si>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</si>
  <si>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</si>
  <si>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</si>
  <si>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</si>
  <si>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</si>
  <si>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</si>
  <si>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</si>
  <si>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</si>
  <si>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</si>
  <si>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</si>
  <si>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</si>
  <si>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</si>
  <si>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</si>
  <si>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</si>
  <si>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</si>
  <si>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</si>
  <si>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</si>
  <si>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</si>
  <si>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</si>
  <si>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</si>
  <si>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</si>
  <si>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</si>
  <si>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</si>
  <si>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</si>
  <si>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</si>
  <si>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</si>
  <si>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</si>
  <si>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</si>
  <si>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</si>
  <si>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</si>
  <si>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</si>
  <si>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</si>
  <si>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</si>
  <si>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</si>
  <si>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</si>
  <si>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</si>
  <si>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</si>
  <si>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</si>
  <si>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</si>
  <si>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</si>
  <si>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</si>
  <si>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</si>
  <si>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</si>
  <si>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</si>
  <si>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</si>
  <si>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</si>
  <si>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</si>
  <si>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</si>
  <si>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</si>
  <si>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</si>
  <si>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</si>
  <si>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</si>
  <si>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</si>
  <si>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</si>
  <si>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</si>
  <si>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</si>
  <si>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</si>
  <si>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</si>
  <si>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</si>
  <si>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</si>
  <si>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</si>
  <si>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</si>
  <si>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</si>
  <si>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</si>
  <si>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</si>
  <si>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</si>
  <si>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</si>
  <si>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</si>
  <si>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</si>
  <si>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</si>
  <si>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</si>
  <si>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</si>
  <si>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</si>
  <si>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</si>
  <si>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</si>
  <si>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</si>
  <si>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</si>
  <si>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</si>
  <si>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</si>
  <si>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</si>
  <si>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</si>
  <si>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</si>
  <si>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</si>
  <si>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</si>
  <si>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</si>
  <si>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</si>
  <si>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</si>
  <si>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</si>
  <si>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</si>
  <si>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</si>
  <si>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</si>
  <si>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</si>
  <si>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</si>
  <si>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</si>
  <si>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</si>
  <si>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</si>
  <si>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</si>
  <si>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</si>
  <si>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</si>
  <si>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</si>
  <si>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</si>
  <si>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</si>
  <si>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</si>
  <si>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</si>
  <si>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</si>
  <si>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</si>
  <si>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</si>
  <si>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</si>
  <si>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</si>
  <si>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</si>
  <si>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</si>
  <si>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</si>
  <si>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</si>
  <si>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</si>
  <si>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</si>
  <si>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</si>
  <si>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</si>
  <si>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</si>
  <si>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</si>
  <si>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</si>
  <si>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</si>
  <si>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</si>
  <si>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</si>
  <si>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</si>
  <si>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</si>
  <si>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</si>
  <si>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</si>
  <si>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</si>
  <si>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</si>
  <si>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</si>
  <si>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</si>
  <si>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</si>
  <si>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</si>
  <si>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</si>
  <si>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</si>
  <si>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</si>
  <si>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</si>
  <si>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</si>
  <si>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</si>
  <si>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</si>
  <si>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</si>
  <si>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</si>
  <si>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</si>
  <si>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</si>
  <si>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</si>
  <si>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</si>
  <si>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</si>
  <si>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</si>
  <si>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</si>
  <si>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</si>
  <si>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</si>
  <si>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</si>
  <si>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</si>
  <si>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</si>
  <si>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</si>
  <si>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</si>
  <si>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</si>
  <si>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</si>
  <si>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</si>
  <si>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</si>
  <si>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</si>
  <si>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</si>
  <si>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</si>
  <si>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</si>
  <si>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</si>
  <si>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</si>
  <si>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</si>
  <si>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</si>
  <si>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</si>
  <si>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</si>
  <si>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</si>
  <si>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</si>
  <si>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</si>
  <si>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</si>
  <si>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</si>
  <si>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</si>
  <si>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</si>
  <si>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</si>
  <si>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</si>
  <si>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</si>
  <si>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</si>
  <si>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</si>
  <si>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</si>
  <si>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</si>
  <si>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</si>
  <si>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</si>
  <si>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</si>
  <si>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</si>
  <si>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</si>
  <si>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</si>
  <si>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</si>
  <si>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</si>
  <si>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</si>
  <si>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</si>
  <si>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</si>
  <si>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</si>
  <si>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</si>
  <si>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</si>
  <si>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</si>
  <si>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</si>
  <si>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</si>
  <si>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</si>
  <si>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</si>
  <si>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</si>
  <si>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</si>
  <si>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</si>
  <si>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</si>
  <si>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</si>
  <si>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</si>
  <si>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</si>
  <si>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</si>
  <si>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</si>
  <si>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</si>
  <si>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</si>
  <si>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</si>
  <si>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</si>
  <si>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</si>
  <si>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</si>
  <si>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</si>
  <si>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</si>
  <si>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</si>
  <si>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</si>
  <si>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</si>
  <si>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</si>
  <si>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</si>
  <si>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</si>
  <si>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</si>
  <si>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</si>
  <si>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</si>
  <si>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</si>
  <si>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</si>
  <si>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</si>
  <si>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</si>
  <si>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</si>
  <si>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</si>
  <si>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</si>
  <si>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</si>
  <si>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</si>
  <si>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</si>
  <si>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</si>
  <si>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</si>
  <si>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</si>
  <si>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</si>
  <si>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</si>
  <si>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</si>
  <si>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</si>
  <si>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</si>
  <si>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</si>
  <si>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</si>
  <si>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</si>
  <si>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</si>
  <si>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</si>
  <si>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</si>
  <si>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</si>
  <si>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</si>
  <si>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</si>
  <si>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</si>
  <si>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</si>
  <si>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</si>
  <si>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</si>
  <si>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</si>
  <si>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</si>
  <si>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</si>
  <si>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</si>
  <si>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</si>
  <si>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</si>
  <si>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</si>
  <si>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</si>
  <si>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</si>
  <si>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</si>
  <si>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</si>
  <si>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</si>
  <si>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</si>
  <si>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</si>
  <si>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</si>
  <si>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</si>
  <si>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</si>
  <si>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</si>
  <si>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</si>
  <si>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</si>
  <si>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</si>
  <si>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</si>
  <si>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</si>
  <si>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</si>
  <si>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</si>
  <si>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</si>
  <si>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</si>
  <si>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</si>
  <si>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</si>
  <si>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</si>
  <si>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</si>
  <si>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</si>
  <si>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</si>
  <si>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</si>
  <si>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</si>
  <si>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</si>
  <si>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</si>
  <si>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</si>
  <si>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</si>
  <si>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</si>
  <si>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</si>
  <si>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</si>
  <si>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</si>
  <si>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</si>
  <si>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</si>
  <si>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</si>
  <si>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</si>
  <si>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</si>
  <si>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</si>
  <si>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</si>
  <si>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</si>
  <si>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</si>
  <si>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</si>
  <si>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</si>
  <si>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</si>
  <si>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</si>
  <si>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</si>
  <si>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</si>
  <si>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</si>
  <si>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</si>
  <si>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</si>
  <si>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</si>
  <si>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</si>
  <si>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</si>
  <si>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</si>
  <si>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</si>
  <si>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</si>
  <si>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</si>
  <si>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</si>
  <si>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</si>
  <si>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</si>
  <si>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</si>
  <si>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</si>
  <si>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</si>
  <si>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</si>
  <si>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</si>
  <si>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</si>
  <si>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</si>
  <si>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</si>
  <si>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</si>
  <si>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</si>
  <si>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</si>
  <si>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</si>
  <si>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</si>
  <si>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</si>
  <si>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</si>
  <si>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</si>
  <si>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</si>
  <si>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</si>
  <si>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</si>
  <si>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</si>
  <si>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</si>
  <si>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</si>
  <si>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</si>
  <si>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</si>
  <si>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</si>
  <si>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</si>
  <si>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</si>
  <si>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</si>
  <si>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</si>
  <si>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</si>
  <si>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</si>
  <si>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</si>
  <si>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</si>
  <si>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</si>
  <si>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</si>
  <si>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</si>
  <si>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</si>
  <si>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</si>
  <si>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</si>
  <si>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</si>
  <si>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</si>
  <si>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</si>
  <si>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</si>
  <si>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</si>
  <si>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</si>
  <si>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</si>
  <si>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</si>
  <si>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</si>
  <si>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</si>
  <si>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</si>
  <si>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</si>
  <si>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</si>
  <si>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</si>
  <si>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</si>
  <si>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</si>
  <si>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</si>
  <si>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</si>
  <si>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</si>
  <si>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</si>
  <si>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</si>
  <si>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</si>
  <si>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</si>
  <si>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</si>
  <si>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</si>
  <si>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</si>
  <si>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</si>
  <si>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</si>
  <si>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</si>
  <si>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</si>
  <si>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</si>
  <si>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</si>
  <si>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</si>
  <si>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</si>
  <si>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</si>
  <si>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</si>
  <si>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</si>
  <si>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</si>
  <si>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</si>
  <si>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</si>
  <si>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</si>
  <si>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</si>
  <si>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</si>
  <si>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</si>
  <si>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</si>
  <si>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</si>
  <si>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</si>
  <si>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</si>
  <si>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</si>
  <si>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</si>
  <si>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</si>
  <si>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</si>
  <si>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</si>
  <si>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</si>
  <si>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</si>
  <si>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</si>
  <si>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</si>
  <si>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</si>
  <si>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</si>
  <si>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</si>
  <si>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</si>
  <si>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</si>
  <si>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</si>
  <si>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</si>
  <si>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</si>
  <si>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</si>
  <si>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</si>
  <si>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</si>
  <si>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</si>
  <si>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</si>
  <si>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</si>
  <si>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</si>
  <si>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</si>
  <si>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</si>
  <si>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</si>
  <si>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</si>
  <si>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</si>
  <si>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</si>
  <si>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</si>
  <si>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</si>
  <si>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</si>
  <si>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</si>
  <si>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</si>
  <si>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</si>
  <si>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</si>
  <si>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</si>
  <si>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</si>
  <si>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</si>
  <si>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</si>
  <si>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</si>
  <si>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</si>
  <si>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</si>
  <si>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</si>
  <si>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</si>
  <si>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</si>
  <si>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</si>
  <si>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</si>
  <si>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</si>
  <si>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</si>
  <si>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</si>
  <si>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</si>
  <si>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</si>
  <si>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</si>
  <si>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</si>
  <si>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</si>
  <si>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</si>
  <si>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</si>
  <si>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</si>
  <si>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</si>
  <si>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</si>
  <si>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</si>
  <si>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</si>
  <si>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</si>
  <si>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</si>
  <si>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</si>
  <si>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</si>
  <si>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</si>
  <si>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</si>
  <si>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</si>
  <si>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</si>
  <si>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</si>
  <si>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</si>
  <si>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</si>
  <si>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</si>
  <si>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</si>
  <si>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</si>
  <si>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</si>
  <si>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</si>
  <si>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</si>
  <si>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</si>
  <si>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</si>
  <si>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</si>
  <si>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</si>
  <si>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</si>
  <si>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</si>
  <si>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</si>
  <si>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</si>
  <si>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</si>
  <si>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</si>
  <si>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</si>
  <si>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</si>
  <si>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</si>
  <si>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</si>
  <si>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</si>
  <si>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</si>
  <si>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</si>
  <si>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</si>
  <si>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</si>
  <si>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</si>
  <si>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</si>
  <si>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</si>
  <si>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</si>
  <si>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</si>
  <si>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</si>
  <si>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</si>
  <si>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</si>
  <si>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</si>
  <si>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</si>
  <si>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</si>
  <si>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</si>
  <si>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</si>
  <si>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</si>
  <si>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</si>
  <si>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</si>
  <si>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</si>
  <si>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</si>
  <si>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</si>
  <si>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</si>
  <si>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</si>
  <si>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</si>
  <si>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</si>
  <si>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</si>
  <si>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</si>
  <si>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</si>
  <si>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</si>
  <si>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</si>
  <si>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</si>
  <si>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</si>
  <si>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</si>
  <si>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</si>
  <si>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</si>
  <si>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</si>
  <si>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</si>
  <si>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</si>
  <si>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</si>
  <si>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</si>
  <si>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</si>
  <si>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</si>
  <si>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</si>
  <si>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</si>
  <si>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</si>
  <si>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</si>
  <si>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</si>
  <si>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</si>
  <si>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</si>
  <si>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</si>
  <si>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</si>
  <si>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</si>
  <si>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</si>
  <si>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</si>
  <si>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</si>
  <si>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</si>
  <si>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</si>
  <si>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</si>
  <si>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</si>
  <si>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</si>
  <si>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</si>
  <si>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</si>
  <si>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</si>
  <si>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</si>
  <si>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</si>
  <si>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</si>
  <si>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</si>
  <si>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</si>
  <si>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</si>
  <si>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</si>
  <si>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</si>
  <si>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</si>
  <si>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</si>
  <si>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</si>
  <si>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</si>
  <si>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</si>
  <si>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</si>
  <si>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</si>
  <si>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</si>
  <si>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</si>
  <si>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</si>
  <si>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</si>
  <si>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</si>
  <si>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</si>
  <si>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</si>
  <si>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</si>
  <si>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</si>
  <si>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</si>
  <si>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</si>
  <si>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</si>
  <si>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</si>
  <si>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</si>
  <si>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</si>
  <si>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</si>
  <si>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</si>
  <si>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</si>
  <si>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</si>
  <si>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</si>
  <si>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</si>
  <si>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</si>
  <si>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</si>
  <si>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</si>
  <si>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</si>
  <si>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</si>
  <si>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</si>
  <si>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</si>
  <si>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</si>
  <si>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</si>
  <si>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</si>
  <si>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</si>
  <si>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</si>
  <si>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</si>
  <si>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</si>
  <si>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</si>
  <si>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</si>
  <si>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</si>
  <si>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</si>
  <si>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</si>
  <si>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</si>
  <si>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</si>
  <si>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</si>
  <si>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</si>
  <si>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</si>
  <si>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</si>
  <si>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</si>
  <si>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</si>
  <si>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</si>
  <si>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</si>
  <si>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</si>
  <si>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</si>
  <si>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</si>
  <si>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</si>
  <si>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</si>
  <si>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</si>
  <si>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</si>
  <si>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</si>
  <si>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</si>
  <si>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</si>
  <si>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</si>
  <si>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</si>
  <si>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</si>
  <si>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</si>
  <si>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</si>
  <si>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</si>
  <si>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</si>
  <si>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</si>
  <si>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</si>
  <si>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</si>
  <si>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</si>
  <si>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</si>
  <si>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</si>
  <si>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</si>
  <si>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</si>
  <si>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</si>
  <si>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</si>
  <si>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</si>
  <si>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</si>
  <si>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</si>
  <si>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</si>
  <si>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</si>
  <si>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</si>
  <si>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</si>
  <si>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</si>
  <si>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</si>
  <si>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</si>
  <si>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</si>
  <si>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</si>
  <si>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</si>
  <si>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</si>
  <si>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</si>
  <si>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</si>
  <si>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</si>
  <si>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</si>
  <si>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</si>
  <si>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</si>
  <si>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</si>
  <si>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</si>
  <si>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</si>
  <si>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</si>
  <si>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</si>
  <si>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</si>
  <si>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</si>
  <si>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</si>
  <si>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</si>
  <si>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</si>
  <si>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</si>
  <si>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</si>
  <si>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</si>
  <si>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</si>
  <si>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</si>
  <si>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</si>
  <si>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</si>
  <si>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</si>
  <si>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</si>
  <si>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</si>
  <si>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</si>
  <si>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</si>
  <si>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</si>
  <si>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</si>
  <si>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</si>
  <si>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</si>
  <si>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</si>
  <si>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</si>
  <si>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</si>
  <si>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</si>
  <si>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</si>
  <si>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</si>
  <si>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</si>
  <si>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</si>
  <si>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</si>
  <si>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</si>
  <si>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</si>
  <si>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</si>
  <si>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</si>
  <si>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</si>
  <si>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</si>
  <si>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</si>
  <si>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</si>
  <si>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</si>
  <si>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</si>
  <si>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</si>
  <si>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</si>
  <si>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</si>
  <si>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</si>
  <si>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</si>
  <si>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</si>
  <si>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</si>
  <si>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</si>
  <si>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</si>
  <si>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</si>
  <si>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</si>
  <si>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</si>
  <si>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</si>
  <si>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</si>
  <si>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</si>
  <si>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</si>
  <si>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</si>
  <si>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</si>
  <si>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</si>
  <si>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</si>
  <si>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</si>
  <si>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</si>
  <si>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</si>
  <si>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</si>
  <si>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</si>
  <si>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</si>
  <si>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</si>
  <si>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</si>
  <si>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</si>
  <si>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</si>
  <si>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</si>
  <si>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</si>
  <si>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</si>
  <si>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</si>
  <si>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</si>
  <si>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</si>
  <si>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</si>
  <si>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</si>
  <si>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</si>
  <si>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</si>
  <si>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</si>
  <si>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</si>
  <si>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</si>
  <si>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</si>
  <si>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</si>
  <si>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</si>
  <si>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</si>
  <si>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</si>
  <si>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</si>
  <si>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</si>
  <si>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</si>
  <si>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</si>
  <si>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</si>
  <si>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</si>
  <si>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</si>
  <si>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</si>
  <si>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</si>
  <si>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</si>
  <si>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</si>
  <si>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</si>
  <si>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</si>
  <si>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</si>
  <si>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</si>
  <si>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</si>
  <si>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</si>
  <si>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</si>
  <si>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</si>
  <si>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</si>
  <si>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</si>
  <si>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</si>
  <si>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</si>
  <si>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</si>
  <si>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</si>
  <si>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</si>
  <si>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</si>
  <si>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</si>
  <si>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</si>
  <si>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</si>
  <si>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</si>
  <si>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</si>
  <si>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</si>
  <si>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</si>
  <si>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</si>
  <si>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</si>
  <si>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</si>
  <si>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</si>
  <si>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</si>
  <si>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</si>
  <si>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</si>
  <si>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</si>
  <si>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</si>
  <si>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</si>
  <si>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</si>
  <si>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</si>
  <si>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</si>
  <si>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</si>
  <si>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</si>
  <si>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</si>
  <si>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</si>
  <si>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</si>
  <si>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</si>
  <si>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</si>
  <si>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</si>
  <si>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</si>
  <si>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</si>
  <si>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</si>
  <si>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</si>
  <si>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</si>
  <si>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</si>
  <si>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</si>
  <si>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</si>
  <si>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</si>
  <si>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</si>
  <si>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</si>
  <si>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</si>
  <si>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</si>
  <si>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</si>
  <si>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</si>
  <si>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</si>
  <si>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</si>
  <si>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</si>
  <si>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</si>
  <si>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</si>
  <si>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</si>
  <si>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</si>
  <si>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</si>
  <si>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</si>
  <si>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</si>
  <si>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</si>
  <si>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</si>
  <si>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</si>
  <si>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</si>
  <si>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</si>
  <si>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</si>
  <si>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</si>
  <si>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</si>
  <si>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</si>
  <si>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</si>
  <si>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</si>
  <si>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</si>
  <si>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</si>
  <si>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</si>
  <si>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</si>
  <si>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</si>
  <si>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</si>
  <si>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</si>
  <si>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</si>
  <si>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</si>
  <si>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</si>
  <si>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</si>
  <si>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</si>
  <si>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</si>
  <si>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</si>
  <si>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</si>
  <si>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</si>
  <si>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</si>
  <si>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</si>
  <si>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</si>
  <si>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</si>
  <si>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</si>
  <si>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</si>
  <si>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</si>
  <si>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</si>
  <si>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</si>
  <si>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</si>
  <si>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</si>
  <si>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</si>
  <si>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</si>
  <si>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</si>
  <si>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</si>
  <si>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</si>
  <si>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</si>
  <si>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</si>
  <si>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</si>
  <si>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</si>
  <si>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</si>
  <si>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</si>
  <si>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</si>
  <si>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</si>
  <si>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</si>
  <si>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</si>
  <si>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</si>
  <si>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</si>
  <si>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</si>
  <si>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</si>
  <si>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</si>
  <si>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</si>
  <si>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</si>
  <si>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</si>
  <si>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</si>
  <si>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</si>
  <si>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</si>
  <si>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</si>
  <si>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</si>
  <si>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</si>
  <si>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</si>
  <si>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</si>
  <si>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</si>
  <si>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</si>
  <si>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</si>
  <si>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</si>
  <si>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</si>
  <si>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</si>
  <si>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</si>
  <si>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</si>
  <si>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</si>
  <si>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</si>
  <si>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</si>
  <si>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</si>
  <si>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</si>
  <si>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</si>
  <si>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</si>
  <si>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</si>
  <si>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</si>
  <si>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</si>
  <si>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</si>
  <si>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</si>
  <si>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</si>
  <si>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</si>
  <si>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</si>
  <si>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</si>
  <si>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</si>
  <si>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</si>
  <si>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</si>
  <si>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</si>
  <si>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</si>
  <si>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</si>
  <si>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</si>
  <si>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</si>
  <si>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</si>
  <si>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</si>
  <si>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</si>
  <si>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</si>
  <si>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</si>
  <si>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</si>
  <si>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</si>
  <si>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</si>
  <si>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</si>
  <si>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</si>
  <si>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</si>
  <si>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</si>
  <si>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</si>
  <si>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</si>
  <si>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</si>
  <si>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</si>
  <si>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</si>
  <si>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</si>
  <si>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</si>
  <si>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</si>
  <si>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</si>
  <si>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</si>
  <si>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</si>
  <si>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</si>
  <si>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</si>
  <si>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</si>
  <si>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</si>
  <si>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</si>
  <si>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</si>
  <si>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</si>
  <si>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</si>
  <si>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</si>
  <si>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</si>
  <si>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</si>
  <si>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</si>
  <si>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</si>
  <si>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</si>
  <si>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</si>
  <si>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</si>
  <si>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</si>
  <si>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</si>
  <si>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</si>
  <si>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</si>
  <si>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</si>
  <si>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</si>
  <si>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</si>
  <si>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</si>
  <si>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</si>
  <si>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</si>
  <si>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</si>
  <si>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</si>
  <si>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</si>
  <si>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</si>
  <si>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</si>
  <si>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</si>
  <si>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</si>
  <si>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</si>
  <si>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</si>
  <si>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</si>
  <si>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</si>
  <si>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</si>
  <si>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</si>
  <si>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</si>
  <si>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</si>
  <si>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</si>
  <si>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</si>
  <si>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</si>
  <si>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</si>
  <si>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</si>
  <si>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</si>
  <si>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</si>
  <si>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</si>
  <si>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</si>
  <si>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</si>
  <si>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</si>
  <si>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</si>
  <si>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</si>
  <si>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</si>
  <si>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</si>
  <si>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</si>
  <si>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</si>
  <si>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</si>
  <si>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</si>
  <si>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</si>
  <si>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</si>
  <si>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</si>
  <si>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</si>
  <si>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</si>
  <si>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</si>
  <si>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</si>
  <si>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</si>
  <si>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</si>
  <si>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</si>
  <si>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</si>
  <si>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</si>
  <si>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</si>
  <si>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</si>
  <si>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</si>
  <si>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</si>
  <si>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</si>
  <si>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</si>
  <si>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</si>
  <si>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</si>
  <si>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</si>
  <si>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</si>
  <si>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</si>
  <si>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</si>
  <si>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</si>
  <si>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</si>
  <si>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</si>
  <si>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</si>
  <si>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</si>
  <si>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</si>
  <si>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</si>
  <si>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</si>
  <si>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</si>
  <si>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</si>
  <si>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</si>
  <si>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</si>
  <si>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</si>
  <si>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</si>
  <si>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</si>
  <si>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</si>
  <si>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</si>
  <si>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</si>
  <si>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</si>
  <si>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</si>
  <si>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</si>
  <si>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</si>
  <si>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</si>
  <si>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</si>
  <si>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</si>
  <si>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</si>
  <si>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</si>
  <si>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</si>
  <si>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</si>
  <si>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</si>
  <si>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</si>
  <si>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</si>
  <si>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</si>
  <si>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</si>
  <si>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</si>
  <si>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</si>
  <si>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</si>
  <si>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</si>
  <si>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</si>
  <si>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</si>
  <si>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</si>
  <si>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</si>
  <si>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</si>
  <si>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</si>
  <si>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</si>
  <si>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</si>
  <si>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</si>
  <si>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</si>
  <si>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</si>
  <si>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</si>
  <si>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</si>
  <si>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</si>
  <si>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</si>
  <si>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</si>
  <si>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</si>
  <si>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</si>
  <si>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</si>
  <si>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</si>
  <si>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</si>
  <si>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</si>
  <si>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</si>
  <si>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</si>
  <si>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</si>
  <si>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</si>
  <si>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</si>
  <si>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</si>
  <si>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</si>
  <si>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</si>
  <si>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</si>
  <si>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</si>
  <si>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</si>
  <si>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</si>
  <si>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</si>
  <si>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</si>
  <si>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</si>
  <si>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</si>
  <si>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</si>
  <si>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</si>
  <si>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</si>
  <si>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</si>
  <si>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</si>
  <si>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</si>
  <si>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</si>
  <si>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</si>
  <si>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</si>
  <si>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</si>
  <si>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</si>
  <si>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</si>
  <si>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</si>
  <si>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</si>
  <si>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</si>
  <si>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</si>
  <si>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</si>
  <si>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</si>
  <si>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</si>
  <si>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</si>
  <si>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</si>
  <si>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</si>
  <si>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</si>
  <si>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</si>
  <si>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</si>
  <si>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</si>
  <si>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</si>
  <si>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</si>
  <si>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</si>
  <si>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</si>
  <si>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</si>
  <si>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</si>
  <si>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</si>
  <si>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</si>
  <si>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</si>
  <si>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</si>
  <si>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</si>
  <si>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</si>
  <si>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</si>
  <si>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</si>
  <si>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</si>
  <si>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</si>
  <si>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</si>
  <si>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</si>
  <si>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</si>
  <si>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</si>
  <si>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</si>
  <si>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</si>
  <si>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</si>
  <si>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</si>
  <si>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</si>
  <si>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</si>
  <si>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</si>
  <si>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</si>
  <si>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</si>
  <si>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</si>
  <si>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</si>
  <si>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</si>
  <si>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</si>
  <si>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</si>
  <si>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</si>
  <si>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</si>
  <si>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</si>
  <si>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</si>
  <si>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</si>
  <si>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</si>
  <si>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</si>
  <si>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</si>
  <si>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</si>
  <si>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</si>
  <si>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</si>
  <si>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</si>
  <si>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</si>
  <si>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</si>
  <si>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</si>
  <si>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</si>
  <si>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</si>
  <si>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</si>
  <si>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</si>
  <si>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</si>
  <si>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</si>
  <si>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</si>
  <si>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</si>
  <si>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</si>
  <si>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</si>
  <si>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</si>
  <si>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</si>
  <si>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</si>
  <si>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</si>
  <si>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</si>
  <si>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</si>
  <si>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</si>
  <si>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</si>
  <si>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</si>
  <si>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</si>
  <si>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</si>
  <si>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</si>
  <si>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</si>
  <si>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</si>
  <si>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</si>
  <si>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</si>
  <si>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</si>
  <si>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</si>
  <si>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</si>
  <si>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</si>
  <si>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</si>
  <si>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</si>
  <si>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</si>
  <si>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</si>
  <si>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</si>
  <si>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</si>
  <si>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</si>
  <si>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</si>
  <si>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</si>
  <si>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</si>
  <si>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</si>
  <si>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</si>
  <si>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</si>
  <si>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</si>
  <si>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</si>
  <si>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</si>
  <si>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</si>
  <si>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</si>
  <si>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</si>
  <si>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</si>
  <si>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</si>
  <si>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</si>
  <si>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</si>
  <si>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</si>
  <si>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</si>
  <si>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</si>
  <si>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</si>
  <si>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</si>
  <si>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</si>
  <si>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</si>
  <si>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</si>
  <si>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</si>
  <si>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</si>
  <si>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</si>
  <si>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</si>
  <si>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</si>
  <si>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</si>
  <si>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</si>
  <si>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</si>
  <si>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</si>
  <si>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</si>
  <si>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</si>
  <si>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</si>
  <si>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</si>
  <si>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</si>
  <si>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</si>
  <si>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</si>
  <si>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</si>
  <si>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</si>
  <si>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</si>
  <si>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</si>
  <si>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</si>
  <si>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</si>
  <si>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</si>
  <si>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</si>
  <si>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</si>
  <si>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</si>
  <si>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</si>
  <si>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</si>
  <si>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</si>
  <si>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</si>
  <si>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</si>
  <si>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</si>
  <si>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</si>
  <si>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</si>
  <si>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</si>
  <si>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</si>
  <si>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</si>
  <si>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</si>
  <si>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</si>
  <si>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</si>
  <si>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</si>
  <si>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</si>
  <si>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</si>
  <si>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</si>
  <si>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</si>
  <si>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</si>
  <si>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</si>
  <si>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</si>
  <si>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</si>
  <si>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</si>
  <si>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</si>
  <si>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</si>
  <si>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</si>
  <si>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</si>
  <si>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</si>
  <si>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</si>
  <si>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</si>
  <si>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</si>
  <si>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</si>
  <si>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</si>
  <si>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</si>
  <si>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</si>
  <si>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</si>
  <si>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</si>
  <si>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</si>
  <si>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</si>
  <si>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</si>
  <si>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</si>
  <si>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</si>
  <si>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</si>
  <si>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</si>
  <si>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</si>
  <si>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</si>
  <si>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</si>
  <si>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</si>
  <si>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</si>
  <si>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</si>
  <si>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</si>
  <si>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</si>
  <si>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</si>
  <si>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</si>
  <si>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</si>
  <si>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</si>
  <si>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</si>
  <si>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</si>
  <si>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</si>
  <si>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</si>
  <si>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</si>
  <si>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</si>
  <si>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</si>
  <si>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</si>
  <si>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</si>
  <si>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</si>
  <si>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</si>
  <si>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</si>
  <si>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</si>
  <si>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</si>
  <si>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</si>
  <si>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</si>
  <si>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</si>
  <si>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</si>
  <si>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</si>
  <si>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</si>
  <si>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</si>
  <si>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</si>
  <si>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</si>
  <si>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</si>
  <si>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</si>
  <si>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</si>
  <si>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</si>
  <si>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</si>
  <si>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</si>
  <si>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</si>
  <si>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</si>
  <si>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</si>
  <si>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</si>
  <si>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</si>
  <si>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</si>
  <si>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</si>
  <si>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</si>
  <si>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</si>
  <si>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</si>
  <si>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</si>
  <si>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</si>
  <si>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</si>
  <si>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</si>
  <si>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</si>
  <si>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</si>
  <si>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</si>
  <si>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</si>
  <si>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</si>
  <si>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</si>
  <si>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</si>
  <si>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</si>
  <si>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</si>
  <si>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</si>
  <si>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</si>
  <si>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</si>
  <si>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</si>
  <si>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</si>
  <si>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</si>
  <si>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</si>
  <si>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</si>
  <si>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</si>
  <si>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</si>
  <si>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</si>
  <si>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</si>
  <si>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</si>
  <si>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</si>
  <si>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</si>
  <si>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</si>
  <si>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</si>
  <si>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</si>
  <si>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</si>
  <si>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</si>
  <si>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</si>
  <si>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</si>
  <si>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</si>
  <si>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</si>
  <si>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</si>
  <si>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</si>
  <si>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</si>
  <si>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</si>
  <si>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</si>
  <si>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</si>
  <si>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</si>
  <si>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</si>
  <si>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</si>
  <si>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</si>
  <si>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</si>
  <si>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</si>
  <si>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</si>
  <si>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</si>
  <si>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</si>
  <si>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</si>
  <si>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</si>
  <si>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</si>
  <si>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</si>
  <si>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</si>
  <si>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</si>
  <si>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</si>
  <si>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</si>
  <si>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</si>
  <si>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</si>
  <si>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</si>
  <si>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</si>
  <si>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</si>
  <si>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</si>
  <si>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</si>
  <si>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</si>
  <si>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</si>
  <si>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</si>
  <si>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</si>
  <si>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</si>
  <si>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</si>
  <si>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</si>
  <si>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</si>
  <si>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</si>
  <si>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</si>
  <si>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</si>
  <si>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</si>
  <si>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</si>
  <si>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</si>
  <si>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</si>
  <si>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</si>
  <si>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</si>
  <si>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</si>
  <si>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</si>
  <si>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</si>
  <si>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</si>
  <si>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</si>
  <si>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</si>
  <si>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</si>
  <si>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</si>
  <si>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</si>
  <si>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</si>
  <si>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</si>
  <si>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</si>
  <si>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</si>
  <si>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</si>
  <si>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</si>
  <si>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</si>
  <si>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</si>
  <si>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</si>
  <si>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</si>
  <si>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</si>
  <si>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</si>
  <si>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</si>
  <si>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</si>
  <si>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</si>
  <si>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</si>
  <si>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</si>
  <si>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</si>
  <si>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</si>
  <si>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</si>
  <si>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</si>
  <si>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</si>
  <si>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</si>
  <si>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</si>
  <si>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</si>
  <si>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</si>
  <si>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</si>
  <si>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</si>
  <si>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</si>
  <si>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</si>
  <si>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</si>
  <si>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</si>
  <si>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</si>
  <si>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</si>
  <si>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</si>
  <si>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</si>
  <si>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</si>
  <si>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</si>
  <si>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</si>
  <si>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</si>
  <si>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</si>
  <si>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</si>
  <si>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</si>
  <si>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</si>
  <si>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</si>
  <si>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</si>
  <si>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</si>
  <si>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</si>
  <si>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</si>
  <si>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</si>
  <si>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</si>
  <si>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</si>
  <si>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</si>
  <si>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</si>
  <si>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</si>
  <si>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</si>
  <si>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</si>
  <si>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</si>
  <si>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</si>
  <si>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</si>
  <si>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</si>
  <si>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</si>
  <si>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</si>
  <si>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</si>
  <si>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</si>
  <si>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</si>
  <si>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</si>
  <si>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</si>
  <si>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</si>
  <si>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</si>
  <si>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</si>
  <si>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</si>
  <si>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</si>
  <si>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</si>
  <si>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</si>
  <si>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</si>
  <si>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</si>
  <si>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</si>
  <si>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</si>
  <si>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</si>
  <si>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</si>
  <si>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</si>
  <si>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</si>
  <si>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</si>
  <si>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</si>
  <si>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</si>
  <si>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</si>
  <si>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</si>
  <si>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</si>
  <si>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</si>
  <si>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</si>
  <si>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</si>
  <si>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</si>
  <si>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</si>
  <si>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</si>
  <si>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</si>
  <si>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</si>
  <si>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</si>
  <si>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</si>
  <si>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</si>
  <si>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</si>
  <si>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</si>
  <si>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</si>
  <si>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</si>
  <si>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</si>
  <si>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</si>
  <si>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</si>
  <si>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</si>
  <si>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</si>
  <si>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</si>
  <si>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</si>
  <si>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</si>
  <si>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</si>
  <si>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</si>
  <si>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</si>
  <si>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</si>
  <si>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</si>
  <si>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</si>
  <si>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</si>
  <si>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</si>
  <si>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</si>
  <si>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</si>
  <si>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</si>
  <si>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</si>
  <si>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</si>
  <si>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</si>
  <si>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</si>
  <si>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</si>
  <si>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</si>
  <si>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</si>
  <si>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</si>
  <si>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</si>
  <si>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</si>
  <si>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</si>
  <si>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</si>
  <si>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</si>
  <si>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</si>
  <si>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</si>
  <si>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</si>
  <si>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</si>
  <si>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</si>
  <si>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</si>
  <si>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</si>
  <si>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</si>
  <si>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</si>
  <si>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</si>
  <si>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</si>
  <si>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</si>
  <si>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</si>
  <si>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</si>
  <si>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</si>
  <si>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</si>
  <si>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</si>
  <si>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</si>
  <si>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</si>
  <si>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</si>
  <si>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</si>
  <si>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</si>
  <si>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</si>
  <si>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</si>
  <si>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</si>
  <si>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</si>
  <si>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</si>
  <si>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</si>
  <si>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</si>
  <si>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</si>
  <si>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</si>
  <si>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</si>
  <si>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</si>
  <si>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</si>
  <si>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</si>
  <si>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</si>
  <si>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</si>
  <si>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</si>
  <si>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</si>
  <si>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</si>
  <si>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</si>
  <si>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</si>
  <si>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</si>
  <si>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</si>
  <si>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</si>
  <si>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</si>
  <si>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</si>
  <si>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</si>
  <si>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</si>
  <si>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</si>
  <si>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</si>
  <si>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</si>
  <si>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</si>
  <si>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</si>
  <si>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</si>
  <si>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</si>
  <si>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</si>
  <si>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</si>
  <si>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</si>
  <si>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</si>
  <si>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</si>
  <si>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</si>
  <si>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</si>
  <si>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</si>
  <si>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</si>
  <si>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</si>
  <si>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</si>
  <si>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</si>
  <si>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</si>
  <si>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</si>
  <si>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</si>
  <si>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</si>
  <si>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</si>
  <si>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</si>
  <si>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</si>
  <si>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</si>
  <si>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</si>
  <si>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</si>
  <si>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</si>
  <si>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</si>
  <si>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</si>
  <si>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</si>
  <si>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</si>
  <si>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</si>
  <si>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</si>
  <si>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</si>
  <si>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</si>
  <si>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</si>
  <si>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</si>
  <si>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</si>
  <si>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</si>
  <si>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</si>
  <si>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</si>
  <si>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</si>
  <si>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</si>
  <si>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</si>
  <si>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</si>
  <si>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</si>
  <si>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</si>
  <si>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</si>
  <si>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</si>
  <si>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</si>
  <si>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</si>
  <si>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</si>
  <si>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</si>
  <si>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</si>
  <si>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</si>
  <si>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</si>
  <si>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</si>
  <si>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</si>
  <si>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</si>
  <si>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</si>
  <si>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</si>
  <si>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</si>
  <si>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</si>
  <si>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</si>
  <si>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</si>
  <si>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</si>
  <si>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</si>
  <si>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</si>
  <si>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</si>
  <si>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</si>
  <si>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</si>
  <si>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</si>
  <si>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</si>
  <si>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</si>
  <si>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</si>
  <si>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</si>
  <si>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</si>
  <si>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</si>
  <si>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</si>
  <si>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</si>
  <si>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</si>
  <si>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</si>
  <si>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</si>
  <si>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</si>
  <si>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</si>
  <si>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</si>
  <si>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</si>
  <si>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</si>
  <si>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</si>
  <si>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</si>
  <si>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</si>
  <si>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</si>
  <si>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</si>
  <si>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</si>
  <si>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</si>
  <si>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</si>
  <si>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</si>
  <si>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</si>
  <si>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</si>
  <si>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</si>
  <si>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</si>
  <si>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</si>
  <si>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</si>
  <si>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</si>
  <si>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</si>
  <si>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</si>
  <si>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</si>
  <si>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</si>
  <si>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</si>
  <si>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</si>
  <si>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</si>
  <si>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</si>
  <si>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</si>
  <si>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</si>
  <si>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</si>
  <si>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</si>
  <si>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</si>
  <si>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</si>
  <si>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</si>
  <si>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</si>
  <si>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</si>
  <si>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</si>
  <si>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</si>
  <si>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</si>
  <si>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</si>
  <si>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</si>
  <si>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</si>
  <si>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</si>
  <si>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</si>
  <si>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</si>
  <si>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</si>
  <si>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</si>
  <si>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</si>
  <si>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</si>
  <si>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</si>
  <si>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</si>
  <si>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</si>
  <si>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</si>
  <si>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</si>
  <si>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</si>
  <si>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</si>
  <si>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</si>
  <si>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</si>
  <si>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</si>
  <si>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</si>
  <si>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</si>
  <si>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</si>
  <si>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</si>
  <si>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</si>
  <si>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</si>
  <si>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</si>
  <si>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</si>
  <si>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</si>
  <si>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</si>
  <si>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</si>
  <si>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</si>
  <si>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</si>
  <si>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</si>
  <si>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</si>
  <si>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</si>
  <si>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</si>
  <si>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</si>
  <si>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</si>
  <si>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</si>
  <si>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</si>
  <si>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</si>
  <si>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</si>
  <si>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</si>
  <si>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</si>
  <si>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</si>
  <si>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</si>
  <si>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</si>
  <si>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</si>
  <si>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</si>
  <si>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</si>
  <si>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</si>
  <si>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</si>
  <si>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</si>
  <si>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</si>
  <si>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</si>
  <si>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</si>
  <si>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</si>
  <si>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</si>
  <si>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</si>
  <si>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</si>
  <si>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</si>
  <si>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</si>
  <si>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</si>
  <si>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</si>
  <si>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</si>
  <si>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</si>
  <si>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</si>
  <si>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</si>
  <si>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</si>
  <si>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</si>
  <si>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</si>
  <si>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</si>
  <si>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</si>
  <si>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</si>
  <si>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</si>
  <si>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</si>
  <si>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</si>
  <si>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</si>
  <si>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</si>
  <si>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</si>
  <si>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</si>
  <si>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</si>
  <si>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</si>
  <si>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</si>
  <si>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</si>
  <si>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</si>
  <si>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</si>
  <si>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</si>
  <si>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</si>
  <si>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</si>
  <si>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</si>
  <si>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</si>
  <si>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</si>
  <si>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</si>
  <si>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</si>
  <si>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</si>
  <si>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</si>
  <si>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</si>
  <si>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</si>
  <si>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</si>
  <si>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</si>
  <si>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</si>
  <si>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</si>
  <si>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</si>
  <si>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</si>
  <si>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</si>
  <si>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</si>
  <si>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</si>
  <si>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</si>
  <si>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</si>
  <si>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</si>
  <si>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</si>
  <si>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</si>
  <si>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</si>
  <si>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</si>
  <si>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</si>
  <si>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</si>
  <si>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</si>
  <si>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</si>
  <si>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</si>
  <si>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</si>
  <si>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</si>
  <si>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</si>
  <si>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</si>
  <si>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</si>
  <si>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</si>
  <si>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</si>
  <si>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</si>
  <si>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</si>
  <si>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</si>
  <si>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</si>
  <si>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</si>
  <si>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</si>
  <si>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</si>
  <si>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</si>
  <si>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</si>
  <si>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</si>
  <si>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</si>
  <si>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</si>
  <si>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</si>
  <si>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</si>
  <si>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</si>
  <si>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</si>
  <si>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</si>
  <si>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</si>
  <si>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</si>
  <si>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</si>
  <si>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</si>
  <si>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</si>
  <si>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</si>
  <si>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</si>
  <si>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</si>
  <si>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</si>
  <si>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</si>
  <si>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</si>
  <si>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</si>
  <si>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</si>
  <si>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</si>
  <si>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</si>
  <si>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</si>
  <si>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</si>
  <si>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</si>
  <si>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</si>
  <si>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</si>
  <si>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</si>
  <si>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</si>
  <si>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</si>
  <si>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</si>
  <si>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</si>
  <si>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</si>
  <si>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</si>
  <si>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</si>
  <si>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</si>
  <si>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</si>
  <si>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</si>
  <si>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</si>
  <si>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</si>
  <si>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</si>
  <si>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</si>
  <si>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</si>
  <si>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</si>
  <si>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</si>
  <si>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</si>
  <si>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</si>
  <si>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</si>
  <si>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</si>
  <si>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</si>
  <si>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</si>
  <si>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</si>
  <si>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</si>
  <si>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</si>
  <si>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</si>
  <si>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</si>
  <si>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</si>
  <si>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</si>
  <si>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</si>
  <si>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</si>
  <si>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</si>
  <si>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</si>
  <si>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</si>
  <si>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</si>
  <si>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</si>
  <si>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</si>
  <si>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</si>
  <si>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</si>
  <si>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</si>
  <si>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</si>
  <si>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</si>
  <si>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</si>
  <si>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</si>
  <si>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</si>
  <si>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</si>
  <si>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</si>
  <si>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</si>
  <si>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</si>
  <si>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</si>
  <si>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</si>
  <si>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</si>
  <si>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</si>
  <si>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</si>
  <si>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</si>
  <si>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</si>
  <si>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</si>
  <si>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</si>
  <si>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</si>
  <si>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</si>
  <si>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</si>
  <si>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</si>
  <si>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</si>
  <si>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</si>
  <si>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</si>
  <si>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</si>
  <si>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</si>
  <si>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</si>
  <si>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</si>
  <si>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</si>
  <si>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</si>
  <si>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</si>
  <si>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</si>
  <si>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</si>
  <si>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</si>
  <si>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</si>
  <si>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</si>
  <si>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</si>
  <si>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</si>
  <si>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</si>
  <si>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</si>
  <si>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</si>
  <si>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</si>
  <si>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</si>
  <si>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</si>
  <si>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</si>
  <si>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</si>
  <si>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</si>
  <si>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</si>
  <si>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</si>
  <si>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</si>
  <si>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</si>
  <si>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</si>
  <si>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</si>
  <si>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</si>
  <si>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</si>
  <si>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</si>
  <si>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</si>
  <si>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</si>
  <si>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</si>
  <si>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</si>
  <si>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</si>
  <si>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</si>
  <si>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</si>
  <si>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</si>
  <si>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</si>
  <si>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</si>
  <si>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</si>
  <si>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</si>
  <si>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</si>
  <si>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</si>
  <si>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</si>
  <si>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</si>
  <si>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</si>
  <si>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</si>
  <si>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</si>
  <si>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</si>
  <si>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</si>
  <si>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</si>
  <si>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</si>
  <si>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</si>
  <si>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</si>
  <si>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</si>
  <si>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</si>
  <si>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</si>
  <si>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</si>
  <si>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</si>
  <si>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</si>
  <si>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</si>
  <si>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</si>
  <si>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</si>
  <si>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</si>
  <si>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</si>
  <si>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</si>
  <si>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</si>
  <si>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</si>
  <si>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</si>
  <si>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</si>
  <si>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</si>
  <si>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</si>
  <si>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</si>
  <si>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</si>
  <si>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</si>
  <si>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</si>
  <si>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</si>
  <si>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</si>
  <si>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</si>
  <si>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</si>
  <si>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</si>
  <si>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</si>
  <si>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</si>
  <si>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</si>
  <si>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</si>
  <si>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</si>
  <si>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</si>
  <si>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</si>
  <si>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</si>
  <si>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</si>
  <si>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</si>
  <si>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</si>
  <si>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</si>
  <si>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</si>
  <si>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</si>
  <si>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</si>
  <si>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</si>
  <si>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</si>
  <si>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</si>
  <si>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</si>
  <si>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</si>
  <si>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</si>
  <si>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</si>
  <si>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</si>
  <si>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</si>
  <si>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</si>
  <si>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</si>
  <si>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</si>
  <si>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</si>
  <si>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</si>
  <si>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</si>
  <si>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</si>
  <si>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</si>
  <si>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</si>
  <si>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</si>
  <si>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</si>
  <si>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</si>
  <si>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</si>
  <si>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</si>
  <si>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</si>
  <si>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</si>
  <si>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</si>
  <si>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</si>
  <si>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</si>
  <si>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</si>
  <si>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</si>
  <si>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</si>
  <si>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</si>
  <si>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</si>
  <si>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</si>
  <si>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</si>
  <si>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</si>
  <si>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</si>
  <si>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</si>
  <si>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</si>
  <si>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</si>
  <si>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</si>
  <si>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</si>
  <si>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</si>
  <si>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</si>
  <si>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</si>
  <si>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</si>
  <si>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</si>
  <si>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</si>
  <si>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</si>
  <si>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</si>
  <si>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</si>
  <si>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</si>
  <si>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</si>
  <si>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</si>
  <si>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</si>
  <si>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</si>
  <si>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</si>
  <si>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</si>
  <si>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</si>
  <si>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</si>
  <si>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</si>
  <si>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</si>
  <si>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</si>
  <si>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</si>
  <si>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</si>
  <si>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</si>
  <si>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</si>
  <si>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</si>
  <si>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</si>
  <si>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</si>
  <si>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</si>
  <si>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</si>
  <si>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</si>
  <si>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</si>
  <si>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</si>
  <si>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</si>
  <si>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</si>
  <si>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</si>
  <si>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</si>
  <si>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</si>
  <si>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</si>
  <si>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</si>
  <si>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</si>
  <si>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</si>
  <si>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</si>
  <si>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</si>
  <si>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</si>
  <si>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</si>
  <si>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</si>
  <si>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</si>
  <si>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</si>
  <si>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</si>
  <si>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</si>
  <si>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</si>
  <si>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</si>
  <si>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</si>
  <si>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</si>
  <si>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</si>
  <si>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</si>
  <si>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</si>
  <si>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</si>
  <si>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</si>
  <si>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</si>
  <si>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</si>
  <si>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</si>
  <si>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</si>
  <si>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</si>
  <si>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</si>
  <si>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</si>
  <si>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</si>
  <si>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</si>
  <si>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</si>
  <si>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</si>
  <si>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</si>
  <si>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</si>
  <si>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</si>
  <si>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</si>
  <si>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</si>
  <si>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</si>
  <si>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</si>
  <si>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</si>
  <si>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</si>
  <si>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</si>
  <si>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</si>
  <si>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</si>
  <si>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</si>
  <si>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</si>
  <si>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</si>
  <si>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</si>
  <si>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</si>
  <si>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</si>
  <si>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</si>
  <si>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</si>
  <si>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</si>
  <si>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</si>
  <si>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</si>
  <si>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</si>
  <si>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</si>
  <si>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</si>
  <si>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</si>
  <si>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</si>
  <si>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</si>
  <si>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</si>
  <si>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</si>
  <si>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</si>
  <si>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</si>
  <si>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</si>
  <si>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</si>
  <si>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</si>
  <si>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</si>
  <si>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</si>
  <si>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</si>
  <si>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</si>
  <si>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</si>
  <si>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</si>
  <si>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</si>
  <si>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</si>
  <si>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</si>
  <si>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</si>
  <si>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</si>
  <si>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</si>
  <si>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</si>
  <si>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</si>
  <si>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</si>
  <si>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</si>
  <si>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</si>
  <si>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</si>
  <si>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</si>
  <si>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</si>
  <si>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</si>
  <si>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</si>
  <si>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</si>
  <si>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</si>
  <si>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</si>
  <si>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</si>
  <si>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</si>
  <si>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</si>
  <si>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</si>
  <si>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</si>
  <si>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</si>
  <si>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</si>
  <si>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</si>
  <si>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</si>
  <si>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</si>
  <si>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</si>
  <si>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</si>
  <si>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</si>
  <si>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</si>
  <si>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</si>
  <si>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</si>
  <si>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</si>
  <si>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</si>
  <si>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</si>
  <si>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</si>
  <si>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</si>
  <si>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</si>
  <si>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</si>
  <si>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</si>
  <si>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</si>
  <si>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</si>
  <si>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</si>
  <si>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</si>
  <si>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</si>
  <si>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</si>
  <si>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</si>
  <si>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</si>
  <si>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</si>
  <si>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</si>
  <si>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</si>
  <si>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</si>
  <si>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</si>
  <si>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</si>
  <si>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</si>
  <si>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</si>
  <si>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</si>
  <si>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</si>
  <si>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</si>
  <si>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</si>
  <si>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</si>
  <si>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</si>
  <si>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</si>
  <si>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</si>
  <si>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</si>
  <si>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</si>
  <si>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</si>
  <si>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</si>
  <si>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</si>
  <si>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</si>
  <si>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</si>
  <si>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</si>
  <si>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</si>
  <si>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</si>
  <si>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</si>
  <si>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</si>
  <si>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</si>
  <si>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</si>
  <si>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</si>
  <si>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</si>
  <si>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</si>
  <si>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</si>
  <si>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</si>
  <si>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</si>
  <si>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</si>
  <si>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</si>
  <si>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</si>
  <si>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</si>
  <si>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</si>
  <si>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</si>
  <si>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</si>
  <si>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</si>
  <si>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</si>
  <si>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</si>
  <si>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</si>
  <si>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</si>
  <si>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</si>
  <si>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</si>
  <si>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</si>
  <si>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</si>
  <si>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</si>
  <si>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</si>
  <si>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</si>
  <si>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</si>
  <si>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</si>
  <si>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</si>
  <si>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</si>
  <si>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</si>
  <si>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</si>
  <si>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</si>
  <si>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</si>
  <si>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</si>
  <si>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</si>
  <si>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</si>
  <si>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</si>
  <si>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</si>
  <si>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</si>
  <si>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</si>
  <si>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</si>
  <si>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</si>
  <si>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</si>
  <si>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</si>
  <si>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</si>
  <si>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</si>
  <si>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</si>
  <si>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</si>
  <si>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</si>
  <si>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</si>
  <si>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</si>
  <si>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</si>
  <si>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</si>
  <si>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</si>
  <si>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</si>
  <si>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</si>
  <si>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</si>
  <si>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</si>
  <si>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</si>
  <si>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</si>
  <si>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</si>
  <si>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</si>
  <si>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</si>
  <si>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</si>
  <si>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</si>
  <si>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</si>
  <si>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</si>
  <si>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</si>
  <si>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</si>
  <si>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</si>
  <si>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</si>
  <si>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</si>
  <si>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</si>
  <si>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</si>
  <si>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</si>
  <si>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</si>
  <si>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</si>
  <si>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</si>
  <si>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</si>
  <si>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</si>
  <si>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</si>
  <si>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</si>
  <si>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</si>
  <si>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</si>
  <si>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</si>
  <si>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</si>
  <si>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</si>
  <si>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</si>
  <si>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</si>
  <si>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</si>
  <si>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</si>
  <si>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</si>
  <si>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</si>
  <si>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</si>
  <si>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</si>
  <si>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</si>
  <si>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</si>
  <si>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</si>
  <si>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</si>
  <si>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</si>
  <si>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</si>
  <si>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</si>
  <si>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</si>
  <si>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</si>
  <si>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</si>
  <si>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</si>
  <si>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</si>
  <si>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</si>
  <si>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</si>
  <si>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</si>
  <si>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</si>
  <si>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</si>
  <si>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</si>
  <si>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</si>
  <si>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</si>
  <si>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</si>
  <si>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</si>
  <si>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</si>
  <si>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</si>
  <si>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</si>
  <si>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</si>
  <si>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</si>
  <si>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</si>
  <si>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</si>
  <si>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</si>
  <si>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</si>
  <si>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</si>
  <si>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</si>
  <si>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</si>
  <si>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</si>
  <si>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</si>
  <si>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</si>
  <si>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</si>
  <si>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</si>
  <si>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</si>
  <si>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</si>
  <si>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</si>
  <si>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</si>
  <si>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</si>
  <si>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</si>
  <si>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</si>
  <si>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</si>
  <si>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</si>
  <si>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</si>
  <si>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</si>
  <si>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</si>
  <si>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</si>
  <si>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</si>
  <si>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</si>
  <si>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</si>
  <si>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</si>
  <si>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</si>
  <si>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</si>
  <si>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</si>
  <si>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</si>
  <si>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</si>
  <si>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</si>
  <si>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</si>
  <si>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</si>
  <si>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</si>
  <si>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</si>
  <si>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</si>
  <si>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</si>
  <si>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</si>
  <si>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</si>
  <si>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</si>
  <si>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</si>
  <si>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</si>
  <si>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</si>
  <si>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</si>
  <si>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</si>
  <si>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</si>
  <si>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</si>
  <si>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</si>
  <si>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</si>
  <si>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</si>
  <si>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</si>
  <si>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</si>
  <si>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</si>
  <si>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</si>
  <si>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</si>
  <si>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</si>
  <si>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</si>
  <si>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</si>
  <si>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</si>
  <si>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</si>
  <si>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</si>
  <si>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</si>
  <si>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</si>
  <si>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</si>
  <si>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</si>
  <si>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</si>
  <si>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</si>
  <si>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</si>
  <si>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</si>
  <si>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</si>
  <si>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</si>
  <si>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</si>
  <si>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</si>
  <si>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</si>
  <si>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</si>
  <si>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</si>
  <si>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</si>
  <si>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</si>
  <si>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</si>
  <si>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</si>
  <si>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</si>
  <si>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</si>
  <si>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</si>
  <si>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</si>
  <si>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</si>
  <si>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</si>
  <si>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</si>
  <si>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</si>
  <si>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</si>
  <si>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</si>
  <si>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</si>
  <si>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</si>
  <si>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</si>
  <si>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</si>
  <si>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</si>
  <si>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</si>
  <si>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</si>
  <si>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</si>
  <si>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</si>
  <si>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</si>
  <si>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</si>
  <si>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</si>
  <si>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</si>
  <si>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</si>
  <si>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</si>
  <si>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</si>
  <si>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</si>
  <si>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</si>
  <si>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</si>
  <si>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</si>
  <si>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</si>
  <si>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</si>
  <si>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</si>
  <si>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</si>
  <si>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</si>
  <si>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</si>
  <si>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</si>
  <si>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</si>
  <si>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</si>
  <si>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</si>
  <si>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</si>
  <si>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</si>
  <si>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</si>
  <si>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</si>
  <si>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</si>
  <si>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</si>
  <si>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</si>
  <si>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</si>
  <si>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</si>
  <si>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</si>
  <si>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</si>
  <si>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</si>
  <si>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</si>
  <si>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</si>
  <si>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</si>
  <si>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</si>
  <si>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</si>
  <si>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</si>
  <si>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</si>
  <si>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</si>
  <si>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</si>
  <si>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</si>
  <si>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</si>
  <si>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</si>
  <si>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</si>
  <si>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</si>
  <si>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</si>
  <si>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</si>
  <si>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</si>
  <si>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</si>
  <si>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</si>
  <si>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</si>
  <si>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</si>
  <si>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</si>
  <si>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</si>
  <si>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</si>
  <si>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</si>
  <si>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</si>
  <si>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</si>
  <si>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</si>
  <si>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</si>
  <si>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</si>
  <si>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</si>
  <si>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</si>
  <si>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</si>
  <si>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</si>
  <si>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</si>
  <si>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</si>
  <si>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</si>
  <si>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</si>
  <si>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</si>
  <si>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</si>
  <si>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</si>
  <si>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</si>
  <si>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</si>
  <si>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</si>
  <si>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</si>
  <si>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</si>
  <si>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</si>
  <si>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</si>
  <si>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</si>
  <si>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</si>
  <si>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</si>
  <si>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</si>
  <si>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</si>
  <si>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</si>
  <si>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</si>
  <si>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</si>
  <si>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</si>
  <si>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</si>
  <si>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</si>
  <si>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</si>
  <si>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</si>
  <si>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</si>
  <si>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</si>
  <si>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</si>
  <si>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</si>
  <si>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</si>
  <si>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</si>
  <si>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</si>
  <si>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</si>
  <si>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</si>
  <si>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</si>
  <si>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</si>
  <si>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</si>
  <si>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</si>
  <si>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</si>
  <si>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</si>
  <si>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</si>
  <si>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</si>
  <si>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</si>
  <si>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</si>
  <si>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</si>
  <si>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</si>
  <si>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</si>
  <si>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</si>
  <si>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</si>
  <si>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</si>
  <si>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</si>
  <si>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</si>
  <si>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</si>
  <si>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</si>
  <si>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</si>
  <si>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</si>
  <si>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</si>
  <si>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</si>
  <si>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</si>
  <si>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</si>
  <si>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</si>
  <si>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</si>
  <si>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</si>
  <si>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</si>
  <si>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</si>
  <si>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</si>
  <si>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</si>
  <si>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</si>
  <si>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</si>
  <si>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</si>
  <si>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</si>
  <si>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</si>
  <si>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</si>
  <si>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</si>
  <si>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</si>
  <si>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</si>
  <si>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</si>
  <si>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</si>
  <si>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</si>
  <si>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</si>
  <si>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</si>
  <si>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</si>
  <si>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</si>
  <si>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</si>
  <si>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</si>
  <si>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</si>
  <si>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</si>
  <si>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</si>
  <si>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</si>
  <si>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</si>
  <si>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</si>
  <si>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</si>
  <si>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</si>
  <si>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</si>
  <si>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</si>
  <si>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</si>
  <si>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</si>
  <si>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</si>
  <si>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</si>
  <si>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</si>
  <si>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</si>
  <si>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</si>
  <si>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</si>
  <si>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</si>
  <si>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</si>
  <si>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</si>
  <si>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</si>
  <si>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</si>
  <si>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</si>
  <si>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</si>
  <si>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</si>
  <si>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</si>
  <si>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</si>
  <si>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</si>
  <si>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</si>
  <si>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</si>
  <si>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</si>
  <si>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</si>
  <si>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</si>
  <si>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</si>
  <si>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</si>
  <si>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</si>
  <si>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</si>
  <si>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</si>
  <si>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</si>
  <si>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</si>
  <si>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</si>
  <si>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</si>
  <si>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</si>
  <si>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</si>
  <si>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</si>
  <si>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</si>
  <si>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</si>
  <si>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</si>
  <si>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</si>
  <si>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</si>
  <si>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</si>
  <si>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</si>
  <si>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</si>
  <si>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</si>
  <si>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</si>
  <si>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</si>
  <si>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</si>
  <si>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</si>
  <si>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</si>
  <si>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</si>
  <si>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</si>
  <si>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</si>
  <si>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</si>
  <si>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</si>
  <si>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</si>
  <si>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</si>
  <si>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</si>
  <si>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</si>
  <si>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</si>
  <si>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</si>
  <si>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</si>
  <si>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</si>
  <si>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</si>
  <si>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</si>
  <si>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</si>
  <si>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</si>
  <si>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</si>
  <si>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</si>
  <si>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</si>
  <si>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</si>
  <si>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</si>
  <si>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</si>
  <si>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</si>
  <si>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</si>
  <si>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</si>
  <si>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</si>
  <si>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</si>
  <si>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</si>
  <si>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</si>
  <si>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</si>
  <si>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</si>
  <si>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</si>
  <si>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</si>
  <si>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</si>
  <si>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</si>
  <si>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</si>
  <si>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</si>
  <si>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</si>
  <si>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</si>
  <si>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</si>
  <si>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</si>
  <si>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</si>
  <si>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</si>
  <si>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</si>
  <si>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</si>
  <si>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</si>
  <si>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</si>
  <si>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</si>
  <si>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</si>
  <si>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</si>
  <si>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</si>
  <si>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</si>
  <si>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</si>
  <si>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</si>
  <si>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</si>
  <si>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</si>
  <si>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</si>
  <si>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</si>
  <si>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</si>
  <si>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</si>
  <si>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</si>
  <si>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</si>
  <si>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</si>
  <si>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</si>
  <si>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</si>
  <si>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</si>
  <si>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</si>
  <si>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</si>
  <si>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</si>
  <si>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</si>
  <si>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</si>
  <si>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</si>
  <si>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</si>
  <si>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</si>
  <si>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</si>
  <si>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</si>
  <si>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</si>
  <si>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</si>
  <si>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</si>
  <si>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</si>
  <si>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</si>
  <si>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</si>
  <si>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</si>
  <si>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</si>
  <si>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</si>
  <si>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</si>
  <si>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</si>
  <si>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</si>
  <si>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</si>
  <si>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</si>
  <si>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</si>
  <si>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</si>
  <si>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</si>
  <si>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</si>
  <si>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</si>
  <si>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</si>
  <si>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</si>
  <si>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</si>
  <si>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</si>
  <si>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</si>
  <si>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</si>
  <si>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</si>
  <si>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</si>
  <si>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</si>
  <si>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</si>
  <si>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</si>
  <si>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</si>
  <si>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</si>
  <si>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</si>
  <si>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</si>
  <si>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</si>
  <si>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</si>
  <si>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</si>
  <si>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</si>
  <si>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</si>
  <si>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</si>
  <si>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</si>
  <si>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</si>
  <si>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</si>
  <si>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</si>
  <si>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</si>
  <si>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</si>
  <si>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</si>
  <si>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</si>
  <si>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</si>
  <si>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</si>
  <si>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</si>
  <si>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</si>
  <si>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</si>
  <si>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</si>
  <si>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</si>
  <si>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</si>
  <si>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</si>
  <si>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</si>
  <si>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</si>
  <si>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</si>
  <si>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</si>
  <si>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</si>
  <si>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</si>
  <si>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</si>
  <si>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</si>
  <si>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</si>
  <si>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</si>
  <si>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</si>
  <si>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</si>
  <si>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</si>
  <si>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</si>
  <si>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</si>
  <si>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</si>
  <si>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</si>
  <si>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</si>
  <si>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</si>
  <si>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</si>
  <si>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</si>
  <si>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</si>
  <si>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</si>
  <si>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</si>
  <si>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</si>
  <si>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</si>
  <si>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</si>
  <si>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</si>
  <si>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</si>
  <si>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</si>
  <si>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</si>
  <si>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</si>
  <si>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</si>
  <si>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</si>
  <si>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</si>
  <si>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</si>
  <si>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</si>
  <si>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</si>
  <si>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</si>
  <si>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</si>
  <si>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</si>
  <si>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</si>
  <si>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</si>
  <si>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</si>
  <si>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</si>
  <si>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</si>
  <si>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</si>
  <si>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</si>
  <si>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</si>
  <si>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</si>
  <si>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</si>
  <si>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</si>
  <si>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</si>
  <si>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</si>
  <si>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</si>
  <si>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</si>
  <si>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</si>
  <si>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</si>
  <si>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</si>
  <si>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</si>
  <si>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</si>
  <si>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</si>
  <si>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</si>
  <si>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</si>
  <si>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</si>
  <si>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</si>
  <si>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</si>
  <si>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</si>
  <si>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</si>
  <si>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</si>
  <si>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</si>
  <si>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</si>
  <si>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</si>
  <si>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</si>
  <si>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</si>
  <si>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</si>
  <si>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</si>
  <si>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</si>
  <si>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</si>
  <si>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</si>
  <si>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</si>
  <si>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</si>
  <si>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</si>
  <si>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</si>
  <si>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</si>
  <si>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</si>
  <si>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</si>
  <si>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</si>
  <si>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</si>
  <si>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</si>
  <si>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</si>
  <si>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</si>
  <si>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</si>
  <si>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</si>
  <si>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</si>
  <si>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</si>
  <si>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</si>
  <si>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</si>
  <si>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</si>
  <si>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</si>
  <si>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</si>
  <si>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</si>
  <si>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</si>
  <si>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</si>
  <si>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</si>
  <si>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</si>
  <si>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</si>
  <si>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</si>
  <si>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</si>
  <si>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</si>
  <si>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</si>
  <si>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</si>
  <si>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</si>
  <si>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</si>
  <si>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</si>
  <si>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</si>
  <si>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</si>
  <si>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</si>
  <si>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</si>
  <si>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</si>
  <si>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</si>
  <si>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</si>
  <si>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</si>
  <si>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</si>
  <si>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</si>
  <si>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</si>
  <si>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</si>
  <si>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</si>
  <si>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</si>
  <si>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</si>
  <si>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</si>
  <si>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</si>
  <si>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</si>
  <si>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</si>
  <si>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</si>
  <si>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</si>
  <si>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</si>
  <si>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</si>
  <si>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</si>
  <si>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</si>
  <si>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</si>
  <si>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</si>
  <si>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</si>
  <si>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</si>
  <si>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</si>
  <si>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</si>
  <si>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</si>
  <si>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</si>
  <si>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</si>
  <si>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</si>
  <si>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</si>
  <si>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</si>
  <si>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</si>
  <si>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</si>
  <si>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</si>
  <si>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</si>
  <si>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</si>
  <si>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</si>
  <si>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</si>
  <si>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</si>
  <si>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</si>
  <si>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</si>
  <si>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</si>
  <si>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</si>
  <si>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</si>
  <si>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</si>
  <si>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</si>
  <si>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</si>
  <si>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</si>
  <si>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</si>
  <si>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</si>
  <si>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</si>
  <si>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</si>
  <si>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</si>
  <si>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</si>
  <si>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</si>
  <si>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</si>
  <si>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</si>
  <si>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</si>
  <si>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</si>
  <si>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</si>
  <si>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</si>
  <si>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</si>
  <si>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</si>
  <si>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</si>
  <si>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</si>
  <si>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</si>
  <si>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</si>
  <si>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</si>
  <si>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</si>
  <si>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</si>
  <si>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</si>
  <si>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</si>
  <si>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</si>
  <si>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</si>
  <si>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</si>
  <si>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</si>
  <si>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</si>
  <si>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</si>
  <si>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</si>
  <si>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</si>
  <si>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</si>
  <si>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</si>
  <si>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</si>
  <si>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</si>
  <si>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</si>
  <si>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</si>
  <si>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</si>
  <si>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</si>
  <si>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</si>
  <si>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</si>
  <si>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</si>
  <si>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</si>
  <si>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</si>
  <si>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</si>
  <si>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</si>
  <si>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</si>
  <si>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</si>
  <si>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</si>
  <si>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</si>
  <si>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</si>
  <si>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</si>
  <si>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</si>
  <si>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</si>
  <si>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</si>
  <si>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</si>
  <si>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</si>
  <si>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</si>
  <si>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</si>
  <si>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</si>
  <si>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</si>
  <si>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</si>
  <si>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</si>
  <si>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</si>
  <si>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</si>
  <si>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</si>
  <si>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</si>
  <si>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</si>
  <si>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</si>
  <si>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</si>
  <si>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</si>
  <si>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</si>
  <si>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</si>
  <si>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</si>
  <si>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</si>
  <si>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</si>
  <si>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</si>
  <si>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</si>
  <si>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</si>
  <si>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</si>
  <si>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</si>
  <si>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</si>
  <si>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</si>
  <si>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</si>
  <si>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</si>
  <si>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</si>
  <si>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</si>
  <si>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</si>
  <si>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</si>
  <si>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</si>
  <si>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</si>
  <si>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</si>
  <si>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</si>
  <si>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</si>
  <si>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</si>
  <si>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</si>
  <si>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</si>
  <si>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</si>
  <si>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</si>
  <si>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</si>
  <si>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</si>
  <si>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</si>
  <si>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</si>
  <si>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</si>
  <si>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</si>
  <si>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</si>
  <si>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</si>
  <si>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</si>
  <si>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</si>
  <si>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</si>
  <si>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</si>
  <si>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</si>
  <si>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</si>
  <si>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</si>
  <si>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</si>
  <si>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</si>
  <si>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</si>
  <si>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</si>
  <si>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</si>
  <si>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</si>
  <si>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</si>
  <si>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</si>
  <si>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</si>
  <si>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</si>
  <si>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</si>
  <si>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</si>
  <si>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</si>
  <si>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</si>
  <si>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</si>
  <si>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</si>
  <si>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</si>
  <si>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</si>
  <si>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</si>
  <si>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</si>
  <si>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</si>
  <si>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</si>
  <si>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</si>
  <si>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</si>
  <si>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</si>
  <si>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</si>
  <si>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</si>
  <si>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</si>
  <si>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</si>
  <si>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</si>
  <si>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</si>
  <si>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</si>
  <si>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</si>
  <si>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</si>
  <si>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</si>
  <si>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</si>
  <si>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</si>
  <si>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</si>
  <si>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</si>
  <si>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</si>
  <si>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</si>
  <si>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</si>
  <si>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</si>
  <si>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</si>
  <si>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</si>
  <si>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</si>
  <si>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</si>
  <si>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</si>
  <si>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</si>
  <si>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</si>
  <si>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</si>
  <si>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</si>
  <si>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</si>
  <si>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</si>
  <si>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</si>
  <si>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</si>
  <si>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</si>
  <si>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</si>
  <si>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</si>
  <si>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</si>
  <si>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</si>
  <si>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</si>
  <si>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</si>
  <si>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</si>
  <si>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</si>
  <si>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</si>
  <si>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</si>
  <si>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</si>
  <si>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</si>
  <si>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</si>
  <si>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</si>
  <si>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</si>
  <si>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</si>
  <si>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</si>
  <si>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</si>
  <si>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</si>
  <si>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</si>
  <si>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</si>
  <si>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</si>
  <si>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</si>
  <si>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</si>
  <si>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</si>
  <si>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</si>
  <si>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</si>
  <si>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</si>
  <si>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</si>
  <si>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</si>
  <si>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</si>
  <si>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</si>
  <si>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</si>
  <si>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</si>
  <si>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</si>
  <si>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</si>
  <si>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</si>
  <si>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</si>
  <si>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</si>
  <si>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</si>
  <si>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</si>
  <si>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</si>
  <si>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</si>
  <si>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</si>
  <si>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</si>
  <si>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</si>
  <si>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</si>
  <si>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</si>
  <si>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</si>
  <si>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</si>
  <si>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</si>
  <si>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</si>
  <si>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</si>
  <si>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</si>
  <si>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</si>
  <si>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</si>
  <si>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</si>
  <si>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</si>
  <si>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</si>
  <si>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</si>
  <si>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</si>
  <si>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</si>
  <si>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</si>
  <si>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</si>
  <si>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</si>
  <si>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</si>
  <si>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</si>
  <si>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</si>
  <si>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</si>
  <si>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</si>
  <si>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</si>
  <si>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</si>
  <si>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</si>
  <si>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</si>
  <si>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</si>
  <si>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</si>
  <si>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</si>
  <si>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</si>
  <si>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</si>
  <si>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</si>
  <si>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</si>
  <si>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</si>
  <si>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</si>
  <si>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</si>
  <si>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</si>
  <si>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</si>
  <si>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</si>
  <si>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</si>
  <si>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</si>
  <si>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</si>
  <si>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</si>
  <si>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</si>
  <si>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</si>
  <si>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</si>
  <si>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</si>
  <si>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</si>
  <si>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</si>
  <si>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</si>
  <si>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</si>
  <si>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</si>
  <si>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</si>
  <si>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</si>
  <si>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</si>
  <si>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</si>
  <si>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</si>
  <si>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</si>
  <si>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</si>
  <si>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</si>
  <si>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</si>
  <si>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</si>
  <si>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</si>
  <si>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</si>
  <si>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</si>
  <si>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</si>
  <si>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</si>
  <si>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</si>
  <si>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</si>
  <si>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</si>
  <si>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</si>
  <si>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</si>
  <si>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</si>
  <si>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</si>
  <si>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</si>
  <si>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</si>
  <si>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</si>
  <si>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</si>
  <si>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</si>
  <si>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</si>
  <si>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</si>
  <si>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</si>
  <si>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</si>
  <si>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</si>
  <si>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</si>
  <si>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</si>
  <si>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</si>
  <si>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</si>
  <si>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</si>
  <si>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</si>
  <si>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</si>
  <si>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</si>
  <si>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</si>
  <si>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</si>
  <si>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</si>
  <si>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</si>
  <si>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</si>
  <si>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</si>
  <si>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</si>
  <si>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</si>
  <si>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</si>
  <si>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</si>
  <si>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</si>
  <si>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</si>
  <si>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</si>
  <si>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</si>
  <si>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</si>
  <si>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</si>
  <si>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</si>
  <si>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</si>
  <si>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</si>
  <si>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</si>
  <si>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</si>
  <si>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</si>
  <si>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</si>
  <si>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</si>
  <si>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</si>
  <si>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</si>
  <si>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</si>
  <si>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</si>
  <si>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</si>
  <si>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</si>
  <si>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</si>
  <si>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</si>
  <si>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</si>
  <si>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</si>
  <si>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</si>
  <si>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</si>
  <si>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</si>
  <si>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</si>
  <si>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</si>
  <si>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</si>
  <si>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</si>
  <si>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</si>
  <si>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</si>
  <si>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</si>
  <si>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</si>
  <si>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</si>
  <si>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</si>
  <si>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</si>
  <si>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</si>
  <si>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</si>
  <si>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</si>
  <si>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</si>
  <si>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</si>
  <si>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</si>
  <si>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</si>
  <si>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</si>
  <si>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</si>
  <si>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</si>
  <si>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</si>
  <si>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</si>
  <si>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</si>
  <si>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</si>
  <si>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</si>
  <si>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</si>
  <si>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</si>
  <si>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</si>
  <si>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</si>
  <si>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</si>
  <si>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</si>
  <si>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</si>
  <si>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</si>
  <si>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</si>
  <si>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</si>
  <si>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</si>
  <si>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</si>
  <si>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</si>
  <si>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</si>
  <si>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</si>
  <si>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</si>
  <si>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</si>
  <si>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</si>
  <si>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</si>
  <si>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</si>
  <si>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</si>
  <si>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</si>
  <si>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</si>
  <si>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</si>
  <si>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</si>
  <si>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</si>
  <si>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</si>
  <si>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</si>
  <si>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</si>
  <si>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</si>
  <si>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</si>
  <si>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</si>
  <si>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</si>
  <si>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</si>
  <si>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</si>
  <si>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</si>
  <si>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</si>
  <si>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</si>
  <si>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</si>
  <si>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</si>
  <si>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</si>
  <si>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</si>
  <si>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</si>
  <si>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</si>
  <si>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</si>
  <si>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</si>
  <si>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</si>
  <si>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</si>
  <si>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</si>
  <si>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</si>
  <si>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</si>
  <si>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</si>
  <si>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</si>
  <si>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</si>
  <si>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</si>
  <si>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</si>
  <si>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</si>
  <si>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</si>
  <si>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</si>
  <si>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</si>
  <si>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</si>
  <si>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</si>
  <si>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</si>
  <si>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</si>
  <si>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</si>
  <si>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</si>
  <si>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</si>
  <si>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</si>
  <si>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</si>
  <si>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</si>
  <si>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</si>
  <si>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</si>
  <si>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</si>
  <si>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</si>
  <si>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</si>
  <si>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</si>
  <si>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</si>
  <si>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</si>
  <si>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</si>
  <si>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</si>
  <si>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</si>
  <si>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</si>
  <si>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</si>
  <si>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</si>
  <si>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</si>
  <si>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</si>
  <si>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</si>
  <si>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</si>
  <si>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</si>
  <si>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</si>
  <si>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</si>
  <si>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</si>
  <si>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</si>
  <si>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</si>
  <si>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</si>
  <si>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</si>
  <si>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</si>
  <si>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</si>
  <si>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</si>
  <si>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</si>
  <si>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</si>
  <si>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</si>
  <si>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</si>
  <si>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</si>
  <si>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</si>
  <si>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</si>
  <si>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</si>
  <si>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</si>
  <si>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</si>
  <si>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</si>
  <si>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</si>
  <si>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</si>
  <si>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</si>
  <si>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</si>
  <si>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</si>
  <si>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</si>
  <si>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</si>
  <si>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</si>
  <si>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</si>
  <si>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</si>
  <si>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</si>
  <si>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</si>
  <si>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</si>
  <si>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</si>
  <si>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</si>
  <si>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</si>
  <si>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</si>
  <si>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</si>
  <si>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</si>
  <si>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</si>
  <si>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</si>
  <si>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</si>
  <si>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</si>
  <si>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</si>
  <si>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</si>
  <si>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</si>
  <si>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</si>
  <si>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</si>
  <si>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</si>
  <si>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</si>
  <si>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</si>
  <si>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</si>
  <si>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</si>
  <si>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</si>
  <si>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</si>
  <si>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</si>
  <si>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</si>
  <si>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</si>
  <si>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</si>
  <si>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</si>
  <si>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</si>
  <si>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</si>
  <si>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</si>
  <si>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</si>
  <si>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</si>
  <si>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</si>
  <si>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</si>
  <si>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</si>
  <si>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</si>
  <si>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</si>
  <si>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</si>
  <si>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</si>
  <si>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</si>
  <si>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</si>
  <si>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</si>
  <si>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</si>
  <si>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</si>
  <si>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</si>
  <si>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</si>
  <si>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</si>
  <si>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</si>
  <si>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</si>
  <si>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</si>
  <si>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</si>
  <si>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</si>
  <si>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</si>
  <si>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</si>
  <si>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</si>
  <si>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</si>
  <si>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</si>
  <si>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</si>
  <si>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</si>
  <si>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</si>
  <si>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</si>
  <si>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</si>
  <si>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</si>
  <si>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</si>
  <si>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</si>
  <si>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</si>
  <si>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</si>
  <si>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</si>
  <si>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</si>
  <si>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</si>
  <si>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</si>
  <si>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</si>
  <si>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</si>
  <si>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</si>
  <si>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</si>
  <si>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</si>
  <si>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</si>
  <si>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</si>
  <si>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</si>
  <si>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</si>
  <si>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</si>
  <si>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</si>
  <si>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</si>
  <si>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</si>
  <si>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</si>
  <si>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</si>
  <si>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</si>
  <si>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</si>
  <si>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</si>
  <si>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</si>
  <si>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</si>
  <si>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</si>
  <si>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</si>
  <si>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</si>
  <si>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</si>
  <si>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</si>
  <si>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</si>
  <si>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</si>
  <si>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</si>
  <si>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</si>
  <si>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</si>
  <si>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</si>
  <si>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</si>
  <si>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</si>
  <si>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</si>
  <si>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</si>
  <si>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</si>
  <si>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</si>
  <si>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</si>
  <si>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</si>
  <si>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</si>
  <si>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</si>
  <si>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</si>
  <si>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</si>
  <si>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</si>
  <si>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</si>
  <si>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</si>
  <si>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</si>
  <si>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</si>
  <si>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</si>
  <si>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</si>
  <si>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</si>
  <si>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</si>
  <si>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</si>
  <si>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</si>
  <si>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</si>
  <si>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</si>
  <si>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</si>
  <si>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</si>
  <si>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</si>
  <si>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</si>
  <si>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</si>
  <si>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</si>
  <si>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</si>
  <si>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</si>
  <si>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</si>
  <si>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</si>
  <si>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</si>
  <si>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</si>
  <si>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</si>
  <si>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</si>
  <si>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</si>
  <si>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</si>
  <si>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</si>
  <si>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</si>
  <si>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</si>
  <si>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</si>
  <si>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</si>
  <si>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</si>
  <si>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</si>
  <si>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</si>
  <si>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</si>
  <si>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</si>
  <si>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</si>
  <si>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</si>
  <si>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</si>
  <si>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</si>
  <si>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</si>
  <si>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</si>
  <si>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</si>
  <si>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</si>
  <si>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</si>
  <si>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</si>
  <si>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</si>
  <si>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</si>
  <si>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</si>
  <si>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</si>
  <si>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</si>
  <si>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</si>
  <si>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</si>
  <si>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</si>
  <si>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</si>
  <si>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</si>
  <si>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</si>
  <si>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</si>
  <si>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</si>
  <si>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</si>
  <si>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</si>
  <si>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</si>
  <si>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</si>
  <si>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</si>
  <si>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</si>
  <si>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</si>
  <si>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</si>
  <si>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</si>
  <si>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</si>
  <si>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</si>
  <si>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</si>
  <si>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</si>
  <si>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</si>
  <si>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</si>
  <si>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</si>
  <si>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</si>
  <si>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</si>
  <si>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</si>
  <si>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</si>
  <si>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</si>
  <si>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</si>
  <si>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</si>
  <si>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</si>
  <si>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</si>
  <si>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</si>
  <si>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</si>
  <si>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</si>
  <si>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</si>
  <si>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</si>
  <si>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</si>
  <si>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</si>
  <si>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</si>
  <si>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</si>
  <si>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</si>
  <si>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</si>
  <si>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</si>
  <si>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</si>
  <si>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</si>
  <si>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</si>
  <si>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</si>
  <si>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</si>
  <si>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</si>
  <si>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</si>
  <si>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</si>
  <si>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</si>
  <si>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</si>
  <si>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</si>
  <si>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</si>
  <si>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</si>
  <si>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</si>
  <si>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</si>
  <si>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</si>
  <si>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</si>
  <si>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</si>
  <si>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</si>
  <si>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</si>
  <si>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</si>
  <si>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</si>
  <si>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</si>
  <si>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</si>
  <si>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</si>
  <si>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</si>
  <si>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</si>
  <si>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</si>
  <si>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</si>
  <si>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</si>
  <si>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</si>
  <si>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</si>
  <si>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</si>
  <si>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</si>
  <si>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</si>
  <si>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</si>
  <si>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</si>
  <si>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</si>
  <si>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</si>
  <si>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</si>
  <si>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</si>
  <si>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</si>
  <si>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</si>
  <si>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</si>
  <si>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</si>
  <si>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</si>
  <si>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</si>
  <si>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</si>
  <si>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</si>
  <si>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</si>
  <si>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</si>
  <si>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</si>
  <si>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</si>
  <si>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</si>
  <si>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</si>
  <si>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</si>
  <si>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</si>
  <si>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</si>
  <si>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</si>
  <si>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</si>
  <si>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</si>
  <si>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</si>
  <si>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</si>
  <si>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</si>
  <si>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</si>
  <si>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</si>
  <si>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</si>
  <si>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</si>
  <si>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</si>
  <si>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</si>
  <si>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</si>
  <si>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</si>
  <si>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</si>
  <si>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</si>
  <si>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</si>
  <si>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</si>
  <si>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</si>
  <si>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</si>
  <si>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</si>
  <si>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</si>
  <si>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</si>
  <si>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</si>
  <si>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</si>
  <si>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</si>
  <si>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</si>
  <si>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</si>
  <si>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</si>
  <si>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</si>
  <si>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</si>
  <si>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</si>
  <si>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</si>
  <si>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</si>
  <si>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</si>
  <si>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</si>
  <si>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</si>
  <si>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</si>
  <si>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</si>
  <si>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</si>
  <si>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</si>
  <si>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</si>
  <si>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</si>
  <si>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</si>
  <si>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</si>
  <si>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</si>
  <si>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</si>
  <si>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</si>
  <si>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</si>
  <si>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</si>
  <si>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</si>
  <si>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</si>
  <si>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</si>
  <si>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</si>
  <si>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</si>
  <si>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</si>
  <si>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</si>
  <si>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</si>
  <si>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</si>
  <si>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</si>
  <si>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</si>
  <si>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</si>
  <si>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</si>
  <si>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</si>
  <si>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</si>
  <si>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</si>
  <si>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</si>
  <si>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</si>
  <si>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</si>
  <si>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</si>
  <si>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</si>
  <si>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</si>
  <si>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</si>
  <si>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</si>
  <si>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</si>
  <si>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</si>
  <si>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</si>
  <si>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</si>
  <si>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</si>
  <si>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</si>
  <si>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</si>
  <si>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</si>
  <si>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</si>
  <si>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</si>
  <si>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</si>
  <si>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</si>
  <si>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</si>
  <si>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</si>
  <si>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</si>
  <si>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</si>
  <si>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</si>
  <si>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</si>
  <si>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</si>
  <si>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</si>
  <si>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</si>
  <si>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</si>
  <si>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</si>
  <si>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</si>
  <si>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</si>
  <si>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</si>
  <si>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</si>
  <si>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</si>
  <si>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</si>
  <si>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</si>
  <si>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</si>
  <si>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</si>
  <si>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</si>
  <si>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</si>
  <si>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</si>
  <si>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</si>
  <si>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</si>
  <si>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</si>
  <si>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</si>
  <si>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</si>
  <si>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</si>
  <si>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</si>
  <si>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</si>
  <si>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</si>
  <si>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</si>
  <si>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</si>
  <si>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</si>
  <si>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</si>
  <si>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</si>
  <si>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</si>
  <si>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</si>
  <si>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</si>
  <si>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</si>
  <si>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</si>
  <si>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</si>
  <si>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</si>
  <si>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</si>
  <si>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</si>
  <si>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</si>
  <si>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</si>
  <si>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</si>
  <si>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</si>
  <si>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</si>
  <si>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</si>
  <si>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</si>
  <si>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</si>
  <si>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</si>
  <si>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</si>
  <si>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</si>
  <si>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</si>
  <si>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</si>
  <si>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</si>
  <si>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</si>
  <si>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</si>
  <si>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</si>
  <si>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</si>
  <si>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</si>
  <si>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</si>
  <si>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</si>
  <si>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</si>
  <si>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</si>
  <si>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</si>
  <si>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</si>
  <si>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</si>
  <si>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</si>
  <si>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</si>
  <si>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</si>
  <si>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</si>
  <si>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</si>
  <si>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</si>
  <si>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</si>
  <si>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</si>
  <si>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</si>
  <si>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</si>
  <si>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</si>
  <si>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</si>
  <si>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</si>
  <si>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</si>
  <si>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</si>
  <si>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</si>
  <si>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</si>
  <si>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</si>
  <si>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</si>
  <si>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</si>
  <si>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</si>
  <si>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</si>
  <si>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</si>
  <si>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</si>
  <si>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</si>
  <si>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</si>
  <si>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</si>
  <si>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</si>
  <si>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</si>
  <si>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</si>
  <si>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</si>
  <si>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</si>
  <si>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</si>
  <si>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</si>
  <si>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</si>
  <si>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</si>
  <si>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</si>
  <si>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</si>
  <si>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</si>
  <si>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</si>
  <si>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</si>
  <si>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</si>
  <si>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</si>
  <si>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</si>
  <si>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</si>
  <si>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</si>
  <si>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</si>
  <si>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</si>
  <si>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</si>
  <si>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</si>
  <si>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</si>
  <si>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</si>
  <si>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</si>
  <si>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</si>
  <si>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</si>
  <si>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</si>
  <si>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</si>
  <si>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</si>
  <si>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</si>
  <si>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</si>
  <si>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</si>
  <si>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</si>
  <si>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</si>
  <si>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</si>
  <si>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</si>
  <si>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</si>
  <si>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</si>
  <si>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</si>
  <si>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</si>
  <si>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</si>
  <si>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</si>
  <si>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</si>
  <si>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</si>
  <si>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</si>
  <si>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</si>
  <si>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</si>
  <si>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</si>
  <si>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</si>
  <si>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</si>
  <si>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</si>
  <si>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</si>
  <si>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</si>
  <si>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</si>
  <si>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</si>
  <si>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</si>
  <si>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</si>
  <si>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</si>
  <si>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</si>
  <si>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</si>
  <si>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</si>
  <si>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</si>
  <si>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</si>
  <si>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</si>
  <si>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</si>
  <si>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</si>
  <si>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</si>
  <si>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</si>
  <si>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</si>
  <si>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</si>
  <si>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</si>
  <si>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</si>
  <si>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</si>
  <si>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</si>
  <si>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</si>
  <si>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</si>
  <si>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</si>
  <si>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</si>
  <si>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</si>
  <si>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</si>
  <si>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</si>
  <si>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</si>
  <si>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</si>
  <si>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</si>
  <si>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</si>
  <si>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</si>
  <si>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</si>
  <si>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</si>
  <si>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</si>
  <si>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</si>
  <si>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</si>
  <si>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</si>
  <si>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</si>
  <si>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</si>
  <si>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</si>
  <si>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</si>
  <si>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</si>
  <si>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</si>
  <si>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</si>
  <si>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</si>
  <si>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</si>
  <si>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</si>
  <si>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</si>
  <si>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</si>
  <si>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</si>
  <si>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</si>
  <si>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</si>
  <si>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</si>
  <si>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</si>
  <si>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</si>
  <si>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</si>
  <si>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</si>
  <si>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</si>
  <si>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</si>
  <si>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</si>
  <si>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</si>
  <si>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</si>
  <si>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</si>
  <si>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</si>
  <si>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</si>
  <si>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</si>
  <si>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</si>
  <si>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</si>
  <si>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</si>
  <si>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</si>
  <si>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</si>
  <si>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</si>
  <si>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</si>
  <si>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</si>
  <si>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</si>
  <si>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</si>
  <si>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</si>
  <si>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</si>
  <si>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</si>
  <si>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</si>
  <si>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</si>
  <si>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</si>
  <si>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</si>
  <si>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</si>
  <si>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</si>
  <si>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</si>
  <si>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</si>
  <si>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</si>
  <si>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</si>
  <si>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</si>
  <si>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</si>
  <si>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</si>
  <si>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</si>
  <si>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</si>
  <si>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</si>
  <si>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</si>
  <si>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</si>
  <si>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</si>
  <si>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</si>
  <si>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</si>
  <si>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</si>
  <si>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</si>
  <si>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</si>
  <si>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</si>
  <si>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</si>
  <si>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</si>
  <si>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</si>
  <si>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</si>
  <si>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</si>
  <si>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</si>
  <si>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</si>
  <si>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</si>
  <si>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</si>
  <si>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</si>
  <si>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</si>
  <si>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</si>
  <si>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</si>
  <si>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</si>
  <si>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</si>
  <si>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</si>
  <si>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</si>
  <si>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</si>
  <si>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</si>
  <si>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</si>
  <si>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</si>
  <si>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</si>
  <si>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</si>
  <si>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</si>
  <si>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</si>
  <si>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</si>
  <si>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</si>
  <si>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</si>
  <si>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</si>
  <si>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</si>
  <si>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</si>
  <si>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</si>
  <si>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</si>
  <si>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</si>
  <si>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</si>
  <si>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</si>
  <si>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</si>
  <si>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</si>
  <si>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</si>
  <si>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</si>
  <si>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</si>
  <si>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</si>
  <si>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</si>
  <si>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</si>
  <si>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</si>
  <si>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</si>
  <si>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</si>
  <si>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</si>
  <si>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</si>
  <si>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</si>
  <si>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</si>
  <si>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</si>
  <si>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</si>
  <si>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</si>
  <si>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</si>
  <si>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</si>
  <si>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</si>
  <si>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</si>
  <si>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</si>
  <si>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</si>
  <si>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</si>
  <si>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</si>
  <si>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</si>
  <si>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</si>
  <si>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</si>
  <si>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</si>
  <si>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</si>
  <si>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</si>
  <si>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</si>
  <si>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</si>
  <si>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</si>
  <si>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</si>
  <si>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</si>
  <si>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</si>
  <si>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</si>
  <si>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</si>
  <si>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</si>
  <si>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</si>
  <si>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</si>
  <si>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</si>
  <si>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</si>
  <si>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</si>
  <si>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</si>
  <si>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</si>
  <si>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</si>
  <si>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</si>
  <si>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</si>
  <si>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</si>
  <si>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</si>
  <si>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</si>
  <si>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</si>
  <si>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</si>
  <si>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</si>
  <si>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</si>
  <si>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</si>
  <si>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</si>
  <si>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</si>
  <si>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</si>
  <si>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</si>
  <si>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</si>
  <si>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</si>
  <si>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</si>
  <si>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</si>
  <si>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</si>
  <si>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</si>
  <si>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</si>
  <si>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</si>
  <si>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</si>
  <si>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</si>
  <si>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</si>
  <si>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</si>
  <si>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</si>
  <si>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</si>
  <si>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</si>
  <si>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</si>
  <si>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</si>
  <si>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</si>
  <si>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</si>
  <si>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</si>
  <si>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</si>
  <si>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</si>
  <si>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</si>
  <si>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</si>
  <si>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</si>
  <si>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</si>
  <si>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</si>
  <si>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</si>
  <si>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</si>
  <si>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</si>
  <si>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</si>
  <si>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</si>
  <si>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</si>
  <si>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</si>
  <si>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</si>
  <si>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</si>
  <si>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</si>
  <si>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</si>
  <si>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</si>
  <si>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</si>
  <si>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</si>
  <si>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</si>
  <si>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</si>
  <si>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</si>
  <si>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</si>
  <si>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</si>
  <si>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</si>
  <si>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</si>
  <si>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</si>
  <si>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</si>
  <si>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</si>
  <si>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</si>
  <si>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</si>
  <si>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</si>
  <si>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</si>
  <si>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</si>
  <si>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</si>
  <si>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</si>
  <si>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</si>
  <si>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</si>
  <si>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</si>
  <si>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</si>
  <si>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</si>
  <si>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</si>
  <si>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</si>
  <si>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</si>
  <si>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</si>
  <si>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</si>
  <si>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</si>
  <si>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</si>
  <si>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</si>
  <si>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</si>
  <si>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</si>
  <si>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</si>
  <si>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</si>
  <si>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</si>
  <si>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</si>
  <si>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</si>
  <si>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</si>
  <si>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</si>
  <si>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</si>
  <si>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</si>
  <si>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</si>
  <si>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</si>
  <si>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</si>
  <si>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</si>
  <si>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</si>
  <si>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</si>
  <si>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</si>
  <si>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</si>
  <si>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</si>
  <si>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</si>
  <si>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</si>
  <si>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</si>
  <si>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</si>
  <si>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</si>
  <si>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</si>
  <si>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</si>
  <si>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</si>
  <si>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</si>
  <si>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</si>
  <si>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</si>
  <si>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</si>
  <si>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</si>
  <si>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</si>
  <si>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</si>
  <si>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</si>
  <si>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</si>
  <si>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</si>
  <si>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</si>
  <si>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</si>
  <si>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</si>
  <si>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</si>
  <si>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</si>
  <si>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</si>
  <si>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</si>
  <si>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</si>
  <si>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</si>
  <si>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</si>
  <si>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</si>
  <si>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</si>
  <si>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</si>
  <si>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</si>
  <si>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</si>
  <si>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</si>
  <si>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</si>
  <si>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</si>
  <si>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</si>
  <si>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</si>
  <si>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</si>
  <si>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</si>
  <si>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</si>
  <si>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</si>
  <si>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</si>
  <si>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</si>
  <si>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</si>
  <si>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</si>
  <si>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</si>
  <si>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</si>
  <si>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</si>
  <si>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</si>
  <si>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</si>
  <si>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</si>
  <si>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</si>
  <si>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</si>
  <si>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</si>
  <si>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</si>
  <si>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</si>
  <si>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</si>
  <si>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</si>
  <si>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</si>
  <si>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</si>
  <si>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</si>
  <si>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</si>
  <si>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</si>
  <si>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</si>
  <si>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</si>
  <si>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</si>
  <si>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</si>
  <si>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</si>
  <si>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</si>
  <si>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</si>
  <si>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</si>
  <si>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</si>
  <si>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</si>
  <si>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</si>
  <si>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</si>
  <si>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</si>
  <si>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</si>
  <si>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</si>
  <si>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</si>
  <si>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</si>
  <si>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</si>
  <si>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</si>
  <si>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</si>
  <si>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</si>
  <si>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</si>
  <si>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</si>
  <si>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</si>
  <si>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</si>
  <si>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</si>
  <si>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</si>
  <si>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</si>
  <si>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</si>
  <si>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</si>
  <si>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</si>
  <si>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</si>
  <si>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</si>
  <si>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</si>
  <si>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</si>
  <si>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</si>
  <si>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</si>
  <si>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</si>
  <si>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</si>
  <si>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</si>
  <si>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</si>
  <si>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</si>
  <si>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</si>
  <si>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</si>
  <si>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</si>
  <si>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</si>
  <si>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</si>
  <si>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</si>
  <si>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</si>
  <si>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</si>
  <si>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</si>
  <si>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</si>
  <si>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</si>
  <si>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</si>
  <si>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</si>
  <si>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</si>
  <si>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</si>
  <si>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</si>
  <si>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</si>
  <si>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</si>
  <si>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</si>
  <si>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</si>
  <si>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</si>
  <si>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</si>
  <si>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</si>
  <si>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</si>
  <si>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</si>
  <si>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</si>
  <si>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</si>
  <si>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</si>
  <si>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</si>
  <si>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</si>
  <si>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</si>
  <si>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</si>
  <si>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</si>
  <si>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</si>
  <si>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</si>
  <si>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</si>
  <si>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</si>
  <si>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</si>
  <si>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</si>
  <si>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</si>
  <si>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</si>
  <si>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</si>
  <si>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</si>
  <si>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</si>
  <si>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</si>
  <si>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</si>
  <si>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</si>
  <si>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</si>
  <si>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</si>
  <si>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</si>
  <si>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</si>
  <si>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</si>
  <si>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</si>
  <si>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</si>
  <si>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</si>
  <si>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</si>
  <si>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</si>
  <si>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</si>
  <si>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</si>
  <si>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</si>
  <si>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</si>
  <si>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</si>
  <si>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</si>
  <si>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</si>
  <si>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</si>
  <si>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</si>
  <si>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</si>
  <si>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</si>
  <si>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</si>
  <si>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</si>
  <si>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</si>
  <si>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</si>
  <si>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</si>
  <si>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</si>
  <si>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</si>
  <si>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</si>
  <si>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</si>
  <si>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</si>
  <si>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</si>
  <si>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</si>
  <si>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</si>
  <si>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</si>
  <si>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</si>
  <si>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</si>
  <si>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</si>
  <si>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</si>
  <si>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</si>
  <si>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</si>
  <si>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</si>
  <si>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</si>
  <si>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</si>
  <si>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</si>
  <si>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</si>
  <si>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</si>
  <si>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</si>
  <si>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</si>
  <si>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</si>
  <si>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</si>
  <si>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</si>
  <si>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</si>
  <si>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</si>
  <si>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</si>
  <si>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</si>
  <si>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</si>
  <si>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</si>
  <si>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</si>
  <si>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</si>
  <si>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</si>
  <si>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</si>
  <si>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</si>
  <si>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</si>
  <si>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</si>
  <si>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</si>
  <si>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</si>
  <si>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</si>
  <si>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</si>
  <si>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</si>
  <si>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</si>
  <si>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</si>
  <si>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</si>
  <si>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</si>
  <si>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</si>
  <si>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</si>
  <si>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</si>
  <si>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</si>
  <si>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</si>
  <si>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</si>
  <si>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</si>
  <si>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</si>
  <si>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</si>
  <si>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</si>
  <si>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</si>
  <si>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</si>
  <si>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</si>
  <si>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</si>
  <si>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</si>
  <si>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</si>
  <si>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</si>
  <si>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</si>
  <si>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</si>
  <si>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</si>
  <si>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</si>
  <si>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</si>
  <si>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</si>
  <si>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</si>
  <si>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</si>
  <si>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</si>
  <si>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</si>
  <si>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</si>
  <si>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</si>
  <si>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</si>
  <si>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</si>
  <si>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</si>
  <si>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</si>
  <si>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</si>
  <si>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</si>
  <si>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</si>
  <si>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</si>
  <si>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</si>
  <si>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</si>
  <si>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</si>
  <si>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</si>
  <si>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</si>
  <si>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</si>
  <si>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</si>
  <si>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</si>
  <si>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</si>
  <si>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</si>
  <si>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</si>
  <si>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</si>
  <si>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</si>
  <si>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</si>
  <si>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</si>
  <si>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</si>
  <si>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</si>
  <si>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</si>
  <si>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</si>
  <si>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</si>
  <si>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</si>
  <si>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</si>
  <si>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</si>
  <si>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</si>
  <si>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</si>
  <si>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</si>
  <si>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</si>
  <si>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</si>
  <si>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</si>
  <si>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</si>
  <si>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</si>
  <si>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</si>
  <si>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</si>
  <si>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</si>
  <si>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</si>
  <si>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</si>
  <si>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</si>
  <si>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</si>
  <si>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</si>
  <si>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</si>
  <si>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</si>
  <si>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</si>
  <si>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</si>
  <si>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</si>
  <si>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</si>
  <si>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</si>
  <si>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</si>
  <si>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</si>
  <si>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</si>
  <si>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</si>
  <si>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</si>
  <si>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</si>
  <si>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</si>
  <si>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</si>
  <si>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</si>
  <si>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</si>
  <si>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</si>
  <si>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</si>
  <si>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</si>
  <si>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</si>
  <si>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</si>
  <si>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</si>
  <si>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</si>
  <si>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</si>
  <si>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</si>
  <si>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</si>
  <si>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</si>
  <si>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</si>
  <si>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</si>
  <si>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</si>
  <si>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</si>
  <si>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</si>
  <si>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</si>
  <si>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</si>
  <si>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</si>
  <si>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</si>
  <si>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</si>
  <si>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</si>
  <si>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</si>
  <si>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</si>
  <si>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</si>
  <si>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</si>
  <si>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</si>
  <si>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</si>
  <si>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</si>
  <si>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</si>
  <si>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</si>
  <si>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</si>
  <si>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</si>
  <si>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</si>
  <si>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</si>
  <si>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</si>
  <si>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</si>
  <si>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</si>
  <si>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</si>
  <si>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</si>
  <si>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</si>
  <si>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</si>
  <si>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</si>
  <si>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</si>
  <si>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</si>
  <si>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</si>
  <si>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</si>
  <si>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</si>
  <si>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</si>
  <si>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</si>
  <si>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</si>
  <si>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</si>
  <si>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</si>
  <si>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</si>
  <si>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</si>
  <si>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</si>
  <si>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</si>
  <si>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</si>
  <si>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</si>
  <si>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</si>
  <si>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</si>
  <si>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</si>
  <si>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</si>
  <si>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</si>
  <si>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</si>
  <si>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</si>
  <si>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</si>
  <si>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</si>
  <si>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</si>
  <si>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</si>
  <si>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</si>
  <si>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</si>
  <si>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</si>
  <si>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</si>
  <si>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</si>
  <si>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</si>
  <si>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</si>
  <si>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</si>
  <si>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</si>
  <si>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</si>
  <si>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</si>
  <si>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</si>
  <si>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</si>
  <si>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</si>
  <si>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</si>
  <si>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</si>
  <si>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</si>
  <si>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</si>
  <si>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</si>
  <si>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</si>
  <si>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</si>
  <si>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</si>
  <si>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</si>
  <si>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</si>
  <si>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</si>
  <si>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</si>
  <si>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</si>
  <si>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</si>
  <si>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</si>
  <si>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</si>
  <si>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</si>
  <si>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</si>
  <si>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</si>
  <si>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</si>
  <si>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</si>
  <si>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</si>
  <si>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</si>
  <si>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</si>
  <si>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</si>
  <si>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</si>
  <si>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</si>
  <si>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</si>
  <si>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</si>
  <si>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</si>
  <si>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</si>
  <si>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</si>
  <si>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</si>
  <si>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</si>
  <si>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</si>
  <si>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</si>
  <si>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</si>
  <si>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</si>
  <si>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</si>
  <si>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</si>
  <si>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</si>
  <si>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</si>
  <si>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</si>
  <si>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</si>
  <si>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</si>
  <si>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</si>
  <si>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</si>
  <si>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</si>
  <si>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</si>
  <si>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</si>
  <si>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</si>
  <si>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</si>
  <si>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</si>
  <si>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</si>
  <si>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</si>
  <si>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</si>
  <si>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</si>
  <si>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</si>
  <si>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</si>
  <si>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</si>
  <si>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</si>
  <si>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</si>
  <si>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</si>
  <si>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</si>
  <si>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</si>
  <si>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</si>
  <si>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</si>
  <si>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</si>
  <si>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</si>
  <si>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</si>
  <si>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</si>
  <si>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</si>
  <si>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</si>
  <si>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</si>
  <si>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</si>
  <si>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</si>
  <si>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</si>
  <si>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</si>
  <si>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</si>
  <si>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</si>
  <si>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</si>
  <si>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</si>
  <si>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</si>
  <si>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</si>
  <si>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</si>
  <si>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</si>
  <si>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</si>
  <si>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</si>
  <si>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</si>
  <si>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</si>
  <si>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</si>
  <si>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</si>
  <si>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</si>
  <si>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</si>
  <si>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</si>
  <si>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</si>
  <si>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</si>
  <si>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</si>
  <si>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</si>
  <si>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</si>
  <si>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</si>
  <si>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</si>
  <si>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</si>
  <si>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</si>
  <si>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</si>
  <si>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</si>
  <si>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</si>
  <si>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</si>
  <si>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</si>
  <si>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</si>
  <si>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</si>
  <si>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</si>
  <si>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</si>
  <si>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</si>
  <si>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</si>
  <si>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</si>
  <si>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</si>
  <si>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</si>
  <si>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</si>
  <si>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</si>
  <si>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</si>
  <si>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</si>
  <si>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</si>
  <si>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</si>
  <si>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</si>
  <si>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</si>
  <si>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</si>
  <si>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</si>
  <si>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</si>
  <si>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</si>
  <si>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</si>
  <si>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</si>
  <si>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</si>
  <si>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</si>
  <si>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</si>
  <si>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</si>
  <si>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</si>
  <si>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</si>
  <si>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</si>
  <si>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</si>
  <si>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</si>
  <si>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</si>
  <si>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</si>
  <si>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</si>
  <si>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</si>
  <si>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</si>
  <si>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</si>
  <si>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</si>
  <si>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</si>
  <si>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</si>
  <si>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</si>
  <si>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</si>
  <si>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</si>
  <si>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</si>
  <si>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</si>
  <si>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</si>
  <si>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</si>
  <si>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</si>
  <si>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</si>
  <si>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</si>
  <si>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</si>
  <si>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</si>
  <si>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</si>
  <si>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</si>
  <si>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</si>
  <si>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</si>
  <si>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</si>
  <si>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</si>
  <si>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</si>
  <si>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</si>
  <si>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</si>
  <si>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</si>
  <si>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</si>
  <si>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</si>
  <si>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</si>
  <si>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</si>
  <si>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</si>
  <si>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</si>
  <si>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</si>
  <si>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</si>
  <si>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</si>
  <si>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</si>
  <si>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</si>
  <si>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</si>
  <si>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</si>
  <si>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</si>
  <si>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</si>
  <si>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</si>
  <si>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</si>
  <si>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</si>
  <si>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</si>
  <si>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</si>
  <si>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</si>
  <si>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</si>
  <si>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</si>
  <si>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</si>
  <si>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</si>
  <si>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</si>
  <si>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</si>
  <si>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</si>
  <si>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</si>
  <si>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</si>
  <si>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</si>
  <si>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</si>
  <si>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</si>
  <si>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</si>
  <si>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</si>
  <si>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</si>
  <si>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</si>
  <si>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</si>
  <si>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</si>
  <si>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</si>
  <si>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</si>
  <si>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</si>
  <si>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</si>
  <si>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</si>
  <si>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</si>
  <si>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</si>
  <si>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</si>
  <si>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</si>
  <si>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</si>
  <si>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</si>
  <si>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</si>
  <si>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</si>
  <si>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</si>
  <si>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</si>
  <si>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</si>
  <si>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</si>
  <si>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</si>
  <si>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</si>
  <si>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</si>
  <si>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</si>
  <si>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</si>
  <si>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</si>
  <si>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</si>
  <si>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</si>
  <si>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</si>
  <si>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</si>
  <si>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</si>
  <si>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</si>
  <si>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</si>
  <si>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</si>
  <si>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</si>
  <si>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</si>
  <si>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</si>
  <si>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</si>
  <si>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</si>
  <si>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</si>
  <si>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</si>
  <si>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</si>
  <si>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</si>
  <si>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</si>
  <si>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</si>
  <si>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</si>
  <si>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</si>
  <si>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</si>
  <si>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</si>
  <si>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</si>
  <si>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</si>
  <si>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</si>
  <si>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</si>
  <si>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</si>
  <si>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</si>
  <si>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</si>
  <si>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</si>
  <si>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</si>
  <si>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</si>
  <si>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</si>
  <si>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</si>
  <si>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</si>
  <si>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</si>
  <si>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</si>
  <si>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</si>
  <si>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</si>
  <si>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</si>
  <si>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</si>
  <si>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</si>
  <si>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</si>
  <si>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</si>
  <si>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</si>
  <si>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</si>
  <si>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</si>
  <si>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</si>
  <si>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</si>
  <si>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</si>
  <si>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</si>
  <si>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</si>
  <si>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</si>
  <si>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</si>
  <si>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</si>
  <si>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</si>
  <si>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</si>
  <si>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</si>
  <si>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</si>
  <si>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</si>
  <si>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</si>
  <si>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</si>
  <si>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</si>
  <si>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</si>
  <si>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</si>
  <si>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</si>
  <si>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</si>
  <si>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</si>
  <si>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</si>
  <si>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</si>
  <si>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</si>
  <si>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</si>
  <si>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</si>
  <si>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</si>
  <si>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</si>
  <si>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</si>
  <si>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</si>
  <si>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</si>
  <si>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</si>
  <si>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</si>
  <si>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</si>
  <si>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</si>
  <si>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</si>
  <si>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</si>
  <si>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</si>
  <si>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</si>
  <si>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</si>
  <si>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</si>
  <si>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</si>
  <si>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</si>
  <si>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</si>
  <si>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</si>
  <si>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</si>
  <si>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</si>
  <si>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</si>
  <si>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</si>
  <si>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</si>
  <si>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</si>
  <si>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</si>
  <si>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</si>
  <si>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</si>
  <si>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</si>
  <si>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</si>
  <si>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</si>
  <si>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</si>
  <si>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</si>
  <si>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</si>
  <si>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</si>
  <si>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</si>
  <si>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</si>
  <si>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</si>
  <si>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</si>
  <si>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</si>
  <si>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</si>
  <si>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</si>
  <si>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</si>
  <si>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</si>
  <si>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</si>
  <si>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</si>
  <si>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</si>
  <si>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</si>
  <si>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</si>
  <si>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</si>
  <si>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</si>
  <si>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</si>
  <si>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</si>
  <si>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</si>
  <si>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</si>
  <si>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</si>
  <si>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</si>
  <si>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</si>
  <si>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</si>
  <si>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</si>
  <si>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</si>
  <si>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</si>
  <si>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</si>
  <si>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</si>
  <si>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</si>
  <si>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</si>
  <si>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</si>
  <si>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</si>
  <si>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</si>
  <si>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</si>
  <si>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</si>
  <si>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</si>
  <si>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</si>
  <si>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</si>
  <si>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</si>
  <si>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</si>
  <si>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</si>
  <si>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</si>
  <si>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</si>
  <si>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</si>
  <si>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</si>
  <si>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</si>
  <si>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</si>
  <si>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</si>
  <si>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</si>
  <si>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</si>
  <si>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</si>
  <si>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</si>
  <si>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</si>
  <si>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</si>
  <si>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</si>
  <si>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</si>
  <si>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</si>
  <si>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</si>
  <si>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</si>
  <si>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</si>
  <si>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</si>
  <si>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</si>
  <si>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</si>
  <si>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</si>
  <si>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</si>
  <si>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</si>
  <si>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</si>
  <si>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</si>
  <si>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</si>
  <si>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</si>
  <si>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</si>
  <si>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</si>
  <si>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</si>
  <si>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</si>
  <si>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</si>
  <si>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</si>
  <si>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</si>
  <si>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</si>
  <si>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</si>
  <si>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</si>
  <si>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</si>
  <si>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</si>
  <si>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</si>
  <si>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</si>
  <si>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</si>
  <si>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</si>
  <si>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</si>
  <si>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</si>
  <si>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</si>
  <si>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</si>
  <si>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</si>
  <si>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</si>
  <si>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</si>
  <si>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</si>
  <si>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</si>
  <si>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</si>
  <si>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</si>
  <si>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</si>
  <si>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</si>
  <si>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</si>
  <si>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</si>
  <si>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</si>
  <si>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</si>
  <si>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</si>
  <si>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</si>
  <si>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</si>
  <si>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</si>
  <si>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</si>
  <si>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</si>
  <si>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</si>
  <si>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</si>
  <si>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</si>
  <si>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</si>
  <si>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</si>
  <si>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</si>
  <si>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</si>
  <si>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</si>
  <si>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</si>
  <si>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</si>
  <si>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</si>
  <si>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</si>
  <si>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</si>
  <si>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</si>
  <si>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</si>
  <si>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</si>
  <si>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</si>
  <si>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</si>
  <si>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</si>
  <si>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</si>
  <si>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</si>
  <si>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</si>
  <si>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</si>
  <si>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</si>
  <si>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</si>
  <si>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</si>
  <si>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</si>
  <si>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</si>
  <si>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</si>
  <si>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</si>
  <si>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</si>
  <si>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</si>
  <si>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</si>
  <si>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</si>
  <si>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</si>
  <si>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</si>
  <si>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</si>
  <si>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</si>
  <si>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</si>
  <si>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</si>
  <si>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</si>
  <si>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</si>
  <si>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</si>
  <si>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</si>
  <si>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</si>
  <si>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</si>
  <si>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</si>
  <si>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</si>
  <si>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</si>
  <si>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</si>
  <si>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</si>
  <si>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</si>
  <si>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</si>
  <si>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</si>
  <si>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</si>
  <si>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</si>
  <si>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</si>
  <si>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</si>
  <si>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</si>
  <si>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</si>
  <si>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</si>
  <si>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</si>
  <si>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</si>
  <si>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</si>
  <si>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</si>
  <si>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</si>
  <si>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</si>
  <si>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</si>
  <si>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</si>
  <si>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</si>
  <si>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</si>
  <si>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</si>
  <si>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</si>
  <si>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</si>
  <si>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</si>
  <si>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</si>
  <si>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</si>
  <si>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</si>
  <si>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</si>
  <si>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</si>
  <si>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</si>
  <si>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</si>
  <si>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</si>
  <si>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</si>
  <si>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</si>
  <si>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</si>
  <si>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</si>
  <si>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</si>
  <si>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</si>
  <si>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</si>
  <si>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</si>
  <si>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</si>
  <si>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</si>
  <si>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</si>
  <si>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</si>
  <si>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</si>
  <si>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</si>
  <si>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</si>
  <si>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</si>
  <si>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</si>
  <si>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</si>
  <si>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</si>
  <si>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</si>
  <si>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</si>
  <si>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</si>
  <si>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</si>
  <si>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</si>
  <si>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</si>
  <si>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</si>
  <si>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</si>
  <si>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</si>
  <si>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</si>
  <si>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</si>
  <si>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</si>
  <si>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</si>
  <si>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</si>
  <si>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</si>
  <si>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</si>
  <si>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</si>
  <si>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</si>
  <si>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</si>
  <si>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</si>
  <si>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</si>
  <si>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</si>
  <si>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</si>
  <si>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</si>
  <si>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</si>
  <si>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</si>
  <si>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</si>
  <si>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</si>
  <si>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</si>
  <si>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</si>
  <si>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</si>
  <si>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</si>
  <si>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</si>
  <si>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</si>
  <si>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</si>
  <si>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</si>
  <si>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</si>
  <si>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</si>
  <si>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</si>
  <si>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</si>
  <si>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</si>
  <si>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</si>
  <si>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</si>
  <si>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</si>
  <si>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</si>
  <si>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</si>
  <si>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</si>
  <si>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</si>
  <si>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</si>
  <si>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</si>
  <si>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</si>
  <si>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</si>
  <si>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</si>
  <si>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</si>
  <si>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</si>
  <si>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</si>
  <si>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</si>
  <si>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</si>
  <si>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</si>
  <si>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</si>
  <si>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</si>
  <si>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</si>
  <si>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</si>
  <si>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</si>
  <si>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</si>
  <si>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</si>
  <si>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</si>
  <si>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</si>
  <si>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</si>
  <si>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</si>
  <si>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</si>
  <si>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</si>
  <si>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</si>
  <si>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</si>
  <si>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</si>
  <si>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</si>
  <si>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</si>
  <si>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</si>
  <si>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</si>
  <si>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</si>
  <si>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</si>
  <si>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</si>
  <si>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</si>
  <si>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</si>
  <si>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</si>
  <si>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</si>
  <si>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</si>
  <si>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</si>
  <si>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</si>
  <si>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</si>
  <si>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</si>
  <si>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</si>
  <si>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</si>
  <si>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</si>
  <si>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</si>
  <si>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</si>
  <si>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</si>
  <si>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</si>
  <si>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</si>
  <si>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</si>
  <si>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</si>
  <si>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</si>
  <si>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</si>
  <si>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</si>
  <si>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</si>
  <si>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</si>
  <si>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</si>
  <si>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</si>
  <si>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</si>
  <si>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</si>
  <si>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</si>
  <si>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</si>
  <si>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</si>
  <si>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</si>
  <si>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</si>
  <si>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</si>
  <si>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</si>
  <si>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</si>
  <si>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</si>
  <si>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</si>
  <si>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</si>
  <si>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</si>
  <si>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</si>
  <si>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</si>
  <si>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</si>
  <si>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</si>
  <si>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</si>
  <si>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</si>
  <si>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</si>
  <si>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</si>
  <si>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</si>
  <si>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</si>
  <si>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</si>
  <si>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</si>
  <si>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</si>
  <si>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</si>
  <si>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</si>
  <si>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</si>
  <si>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</si>
  <si>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</si>
  <si>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</si>
  <si>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</si>
  <si>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</si>
  <si>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</si>
  <si>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</si>
  <si>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</si>
  <si>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</si>
  <si>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</si>
  <si>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</si>
  <si>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</si>
  <si>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</si>
  <si>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</si>
  <si>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</si>
  <si>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</si>
  <si>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</si>
  <si>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</si>
  <si>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</si>
  <si>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</si>
  <si>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</si>
  <si>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</si>
  <si>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</si>
  <si>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</si>
  <si>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</si>
  <si>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</si>
  <si>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</si>
  <si>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</si>
  <si>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</si>
  <si>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</si>
  <si>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</si>
  <si>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</si>
  <si>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</si>
  <si>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</si>
  <si>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</si>
  <si>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</si>
  <si>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</si>
  <si>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</si>
  <si>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</si>
  <si>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</si>
  <si>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</si>
  <si>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</si>
  <si>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</si>
  <si>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</si>
  <si>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</si>
  <si>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</si>
  <si>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</si>
  <si>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</si>
  <si>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</si>
  <si>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</si>
  <si>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</si>
  <si>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</si>
  <si>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</si>
  <si>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</si>
  <si>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</si>
  <si>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</si>
  <si>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</si>
  <si>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</si>
  <si>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</si>
  <si>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</si>
  <si>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</si>
  <si>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</si>
  <si>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</si>
  <si>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</si>
  <si>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</si>
  <si>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</si>
  <si>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</si>
  <si>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</si>
  <si>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</si>
  <si>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</si>
  <si>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</si>
  <si>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</si>
  <si>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</si>
  <si>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</si>
  <si>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</si>
  <si>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</si>
  <si>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</si>
  <si>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</si>
  <si>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</si>
  <si>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</si>
  <si>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</si>
  <si>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</si>
  <si>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</si>
  <si>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</si>
  <si>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</si>
  <si>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</si>
  <si>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</si>
  <si>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</si>
  <si>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</si>
  <si>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</si>
  <si>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</si>
  <si>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</si>
  <si>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</si>
  <si>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</si>
  <si>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</si>
  <si>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</si>
  <si>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</si>
  <si>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</si>
  <si>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</si>
  <si>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</si>
  <si>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</si>
  <si>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</si>
  <si>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</si>
  <si>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</si>
  <si>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</si>
  <si>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</si>
  <si>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</si>
  <si>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</si>
  <si>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</si>
  <si>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</si>
  <si>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</si>
  <si>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</si>
  <si>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</si>
  <si>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</si>
  <si>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</si>
  <si>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</si>
  <si>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</si>
  <si>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</si>
  <si>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</si>
  <si>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</si>
  <si>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</si>
  <si>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</si>
  <si>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</si>
  <si>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</si>
  <si>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</si>
  <si>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</si>
  <si>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</si>
  <si>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</si>
  <si>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</si>
  <si>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</si>
  <si>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</si>
  <si>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</si>
  <si>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</si>
  <si>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</si>
  <si>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</si>
  <si>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</si>
  <si>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</si>
  <si>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</si>
  <si>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</si>
  <si>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</si>
  <si>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</si>
  <si>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</si>
  <si>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</si>
  <si>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</si>
  <si>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</si>
  <si>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</si>
  <si>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</si>
  <si>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</si>
  <si>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</si>
  <si>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</si>
  <si>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</si>
  <si>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</si>
  <si>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</si>
  <si>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</si>
  <si>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</si>
  <si>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</si>
  <si>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</si>
  <si>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</si>
  <si>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</si>
  <si>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</si>
  <si>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</si>
  <si>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</si>
  <si>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</si>
  <si>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</si>
  <si>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</si>
  <si>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</si>
  <si>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</si>
  <si>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</si>
  <si>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</si>
  <si>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</si>
  <si>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</si>
  <si>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</si>
  <si>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</si>
  <si>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</si>
  <si>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</si>
  <si>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</si>
  <si>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</si>
  <si>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</si>
  <si>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</si>
  <si>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</si>
  <si>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</si>
  <si>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</si>
  <si>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</si>
  <si>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</si>
  <si>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</si>
  <si>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</si>
  <si>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</si>
  <si>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</si>
  <si>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</si>
  <si>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</si>
  <si>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</si>
  <si>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</si>
  <si>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</si>
  <si>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</si>
  <si>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</si>
  <si>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</si>
  <si>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</si>
  <si>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</si>
  <si>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</si>
  <si>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</si>
  <si>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</si>
  <si>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</si>
  <si>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</si>
  <si>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</si>
  <si>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</si>
  <si>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</si>
  <si>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</si>
  <si>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</si>
  <si>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</si>
  <si>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</si>
  <si>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</si>
  <si>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</si>
  <si>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</si>
  <si>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</si>
  <si>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</si>
  <si>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</si>
  <si>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</si>
  <si>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</si>
  <si>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</si>
  <si>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</si>
  <si>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</si>
  <si>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</si>
  <si>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</si>
  <si>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</si>
  <si>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</si>
  <si>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</si>
  <si>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</si>
  <si>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</si>
  <si>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</si>
  <si>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</si>
  <si>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</si>
  <si>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</si>
  <si>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</si>
  <si>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</si>
  <si>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</si>
  <si>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</si>
  <si>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</si>
  <si>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</si>
  <si>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</si>
  <si>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</si>
  <si>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</si>
  <si>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</si>
  <si>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</si>
  <si>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</si>
  <si>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</si>
  <si>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</si>
  <si>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</si>
  <si>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</si>
  <si>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</si>
  <si>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</si>
  <si>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</si>
  <si>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</si>
  <si>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</si>
  <si>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</si>
  <si>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</si>
  <si>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</si>
  <si>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</si>
  <si>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</si>
  <si>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</si>
  <si>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</si>
  <si>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</si>
  <si>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</si>
  <si>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</si>
  <si>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</si>
  <si>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</si>
  <si>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</si>
  <si>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</si>
  <si>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</si>
  <si>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</si>
  <si>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</si>
  <si>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</si>
  <si>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</si>
  <si>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</si>
  <si>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</si>
  <si>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</si>
  <si>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</si>
  <si>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</si>
  <si>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</si>
  <si>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</si>
  <si>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</si>
  <si>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</si>
  <si>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</si>
  <si>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</si>
  <si>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</si>
  <si>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</si>
  <si>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</si>
  <si>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</si>
  <si>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</si>
  <si>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</si>
  <si>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</si>
  <si>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</si>
  <si>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</si>
  <si>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</si>
  <si>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</si>
  <si>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</si>
  <si>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</si>
  <si>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</si>
  <si>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</si>
  <si>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</si>
  <si>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</si>
  <si>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</si>
  <si>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</si>
  <si>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</si>
  <si>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</si>
  <si>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</si>
  <si>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</si>
  <si>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</si>
  <si>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</si>
  <si>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</si>
  <si>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</si>
  <si>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</si>
  <si>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</si>
  <si>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</si>
  <si>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</si>
  <si>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</si>
  <si>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</si>
  <si>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</si>
  <si>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</si>
  <si>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</si>
  <si>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</si>
  <si>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</si>
  <si>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</si>
  <si>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</si>
  <si>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</si>
  <si>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</si>
  <si>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</si>
  <si>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</si>
  <si>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</si>
  <si>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</si>
  <si>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</si>
  <si>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</si>
  <si>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</si>
  <si>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</si>
  <si>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</si>
  <si>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</si>
  <si>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</si>
  <si>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</si>
  <si>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</si>
  <si>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</si>
  <si>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</si>
  <si>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</si>
  <si>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</si>
  <si>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</si>
  <si>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</si>
  <si>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</si>
  <si>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</si>
  <si>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</si>
  <si>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</si>
  <si>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</si>
  <si>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</si>
  <si>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</si>
  <si>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</si>
  <si>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</si>
  <si>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</si>
  <si>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</si>
  <si>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</si>
  <si>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</si>
  <si>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</si>
  <si>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</si>
  <si>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</si>
  <si>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</si>
  <si>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</si>
  <si>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</si>
  <si>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</si>
  <si>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</si>
  <si>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</si>
  <si>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</si>
  <si>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</si>
  <si>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</si>
  <si>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</si>
  <si>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</si>
  <si>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</si>
  <si>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</si>
  <si>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</si>
  <si>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</si>
  <si>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</si>
  <si>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</si>
  <si>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</si>
  <si>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</si>
  <si>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</si>
  <si>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</si>
  <si>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</si>
  <si>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</si>
  <si>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</si>
  <si>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</si>
  <si>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</si>
  <si>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</si>
  <si>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</si>
  <si>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</si>
  <si>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</si>
  <si>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</si>
  <si>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</si>
  <si>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</si>
  <si>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</si>
  <si>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</si>
  <si>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</si>
  <si>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</si>
  <si>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</si>
  <si>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</si>
  <si>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</si>
  <si>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</si>
  <si>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</si>
  <si>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</si>
  <si>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</si>
  <si>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</si>
  <si>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</si>
  <si>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</si>
  <si>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</si>
  <si>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</si>
  <si>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</si>
  <si>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</si>
  <si>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</si>
  <si>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</si>
  <si>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</si>
  <si>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</si>
  <si>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</si>
  <si>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</si>
  <si>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</si>
  <si>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</si>
  <si>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</si>
  <si>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</si>
  <si>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</si>
  <si>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</si>
  <si>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</si>
  <si>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</si>
  <si>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</si>
  <si>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</si>
  <si>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</si>
  <si>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</si>
  <si>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</si>
  <si>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</si>
  <si>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</si>
  <si>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</si>
  <si>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</si>
  <si>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</si>
  <si>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</si>
  <si>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</si>
  <si>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</si>
  <si>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</si>
  <si>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</si>
  <si>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</si>
  <si>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</si>
  <si>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</si>
  <si>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</si>
  <si>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</si>
  <si>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</si>
  <si>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</si>
  <si>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</si>
  <si>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</si>
  <si>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</si>
  <si>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</si>
  <si>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</si>
  <si>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</si>
  <si>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</si>
  <si>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</si>
  <si>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</si>
  <si>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</si>
  <si>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</si>
  <si>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</si>
  <si>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</si>
  <si>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</si>
  <si>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</si>
  <si>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</si>
  <si>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</si>
  <si>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</si>
  <si>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</si>
  <si>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</si>
  <si>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</si>
  <si>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</si>
  <si>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</si>
  <si>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</si>
  <si>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</si>
  <si>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</si>
  <si>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</si>
  <si>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</si>
  <si>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</si>
  <si>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</si>
  <si>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</si>
  <si>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</si>
  <si>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</si>
  <si>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</si>
  <si>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</si>
  <si>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</si>
  <si>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</si>
  <si>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</si>
  <si>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</si>
  <si>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</si>
  <si>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</si>
  <si>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</si>
  <si>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</si>
  <si>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</si>
  <si>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</si>
  <si>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</si>
  <si>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</si>
  <si>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</si>
  <si>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</si>
  <si>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</si>
  <si>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</si>
  <si>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</si>
  <si>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</si>
  <si>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</si>
  <si>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</si>
  <si>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</si>
  <si>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</si>
  <si>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</si>
  <si>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</si>
  <si>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</si>
  <si>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</si>
  <si>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</si>
  <si>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</si>
  <si>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</si>
  <si>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</si>
  <si>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</si>
  <si>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</si>
  <si>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</si>
  <si>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</si>
  <si>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</si>
  <si>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</si>
  <si>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</si>
  <si>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</si>
  <si>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</si>
  <si>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</si>
  <si>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</si>
  <si>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</si>
  <si>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</si>
  <si>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</si>
  <si>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</si>
  <si>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</si>
  <si>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</si>
  <si>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</si>
  <si>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</si>
  <si>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</si>
  <si>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</si>
  <si>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</si>
  <si>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</si>
  <si>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</si>
  <si>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</si>
  <si>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</si>
  <si>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</si>
  <si>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</si>
  <si>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</si>
  <si>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</si>
  <si>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</si>
  <si>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</si>
  <si>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</si>
  <si>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</si>
  <si>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</si>
  <si>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</si>
  <si>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</si>
  <si>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</si>
  <si>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</si>
  <si>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</si>
  <si>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</si>
  <si>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</si>
  <si>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</si>
  <si>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</si>
  <si>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</si>
  <si>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</si>
  <si>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</si>
  <si>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</si>
  <si>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</si>
  <si>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</si>
  <si>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</si>
  <si>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</si>
  <si>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</si>
  <si>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</si>
  <si>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</si>
  <si>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</si>
  <si>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</si>
  <si>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</si>
  <si>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</si>
  <si>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</si>
  <si>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</si>
  <si>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</si>
  <si>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</si>
  <si>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</si>
  <si>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</si>
  <si>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</si>
  <si>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</si>
  <si>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</si>
  <si>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</si>
  <si>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</si>
  <si>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</si>
  <si>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</si>
  <si>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</si>
  <si>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</si>
  <si>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</si>
  <si>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</si>
  <si>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</si>
  <si>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</si>
  <si>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</si>
  <si>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</si>
  <si>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</si>
  <si>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</si>
  <si>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</si>
  <si>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</si>
  <si>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</si>
  <si>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</si>
  <si>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</si>
  <si>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</si>
  <si>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</si>
  <si>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</si>
  <si>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</si>
  <si>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</si>
  <si>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</si>
  <si>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</si>
  <si>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</si>
  <si>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</si>
  <si>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</si>
  <si>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</si>
  <si>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</si>
  <si>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</si>
  <si>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</si>
  <si>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</si>
  <si>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</si>
  <si>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</si>
  <si>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</si>
  <si>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</si>
  <si>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</si>
  <si>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</si>
  <si>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</si>
  <si>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</si>
  <si>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</si>
  <si>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</si>
  <si>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</si>
  <si>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</si>
  <si>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</si>
  <si>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</si>
  <si>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</si>
  <si>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</si>
  <si>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</si>
  <si>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</si>
  <si>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</si>
  <si>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</si>
  <si>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</si>
  <si>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</si>
  <si>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</si>
  <si>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</si>
  <si>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</si>
  <si>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</si>
  <si>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</si>
  <si>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</si>
  <si>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</si>
  <si>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</si>
  <si>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</si>
  <si>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</si>
  <si>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</si>
  <si>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</si>
  <si>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</si>
  <si>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</si>
  <si>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</si>
  <si>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</si>
  <si>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</si>
  <si>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</si>
  <si>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</si>
  <si>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</si>
  <si>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</si>
  <si>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</si>
  <si>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</si>
  <si>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</si>
  <si>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</si>
  <si>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</si>
  <si>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</si>
  <si>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</si>
  <si>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</si>
  <si>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</si>
  <si>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</si>
  <si>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</si>
  <si>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</si>
  <si>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</si>
  <si>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</si>
  <si>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</si>
  <si>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</si>
  <si>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</si>
  <si>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</si>
  <si>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</si>
  <si>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</si>
  <si>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</si>
  <si>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</si>
  <si>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</si>
  <si>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</si>
  <si>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</si>
  <si>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</si>
  <si>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</si>
  <si>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</si>
  <si>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</si>
  <si>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</si>
  <si>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</si>
  <si>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</si>
  <si>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</si>
  <si>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</si>
  <si>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</si>
  <si>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</si>
  <si>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</si>
  <si>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</si>
  <si>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</si>
  <si>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</si>
  <si>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</si>
  <si>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</si>
  <si>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</si>
  <si>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</si>
  <si>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</si>
  <si>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</si>
  <si>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</si>
  <si>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</si>
  <si>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</si>
  <si>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</si>
  <si>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</si>
  <si>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</si>
  <si>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</si>
  <si>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</si>
  <si>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</si>
  <si>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</si>
  <si>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</si>
  <si>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</si>
  <si>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</si>
  <si>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</si>
  <si>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</si>
  <si>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</si>
  <si>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</si>
  <si>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</si>
  <si>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</si>
  <si>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</si>
  <si>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</si>
  <si>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</si>
  <si>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</si>
  <si>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</si>
  <si>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</si>
  <si>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</si>
  <si>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</si>
  <si>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</si>
  <si>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</si>
  <si>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</si>
  <si>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</si>
  <si>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</si>
  <si>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</si>
  <si>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</si>
  <si>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</si>
  <si>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</si>
  <si>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</si>
  <si>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</si>
  <si>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</si>
  <si>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</si>
  <si>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</si>
  <si>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</si>
  <si>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</si>
  <si>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</si>
  <si>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</si>
  <si>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</si>
  <si>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</si>
  <si>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</si>
  <si>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</si>
  <si>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</si>
  <si>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</si>
  <si>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</si>
  <si>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</si>
  <si>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</si>
  <si>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</si>
  <si>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</si>
  <si>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</si>
  <si>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</si>
  <si>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</si>
  <si>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</si>
  <si>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</si>
  <si>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</si>
  <si>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</si>
  <si>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</si>
  <si>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</si>
  <si>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</si>
  <si>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</si>
  <si>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</si>
  <si>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</si>
  <si>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</si>
  <si>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</si>
  <si>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</si>
  <si>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</si>
  <si>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</si>
  <si>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</si>
  <si>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</si>
  <si>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</si>
  <si>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</si>
  <si>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</si>
  <si>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</si>
  <si>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</si>
  <si>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</si>
  <si>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</si>
  <si>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</si>
  <si>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</si>
  <si>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</si>
  <si>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</si>
  <si>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</si>
  <si>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</si>
  <si>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</si>
  <si>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</si>
  <si>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</si>
  <si>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</si>
  <si>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</si>
  <si>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</si>
  <si>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</si>
  <si>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</si>
  <si>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</si>
  <si>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</si>
  <si>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</si>
  <si>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</si>
  <si>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</si>
  <si>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</si>
  <si>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</si>
  <si>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</si>
  <si>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</si>
  <si>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</si>
  <si>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</si>
  <si>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</si>
  <si>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</si>
  <si>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</si>
  <si>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</si>
  <si>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</si>
  <si>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</si>
  <si>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</si>
  <si>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</si>
  <si>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</si>
  <si>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</si>
  <si>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</si>
  <si>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</si>
  <si>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</si>
  <si>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</si>
  <si>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</si>
  <si>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</si>
  <si>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</si>
  <si>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</si>
  <si>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</si>
  <si>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</si>
  <si>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</si>
  <si>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</si>
  <si>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</si>
  <si>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</si>
  <si>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</si>
  <si>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</si>
  <si>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</si>
  <si>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</si>
  <si>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</si>
  <si>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</si>
  <si>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</si>
  <si>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</si>
  <si>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</si>
  <si>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</si>
  <si>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</si>
  <si>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</si>
  <si>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</si>
  <si>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</si>
  <si>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</si>
  <si>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</si>
  <si>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</si>
  <si>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</si>
  <si>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</si>
  <si>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</si>
  <si>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</si>
  <si>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</si>
  <si>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</si>
  <si>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</si>
  <si>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</si>
  <si>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</si>
  <si>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</si>
  <si>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</si>
  <si>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</si>
  <si>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</si>
  <si>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</si>
  <si>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</si>
  <si>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</si>
  <si>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</si>
  <si>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</si>
  <si>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</si>
  <si>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</si>
  <si>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</si>
  <si>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</si>
  <si>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</si>
  <si>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</si>
  <si>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</si>
  <si>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</si>
  <si>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</si>
  <si>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</si>
  <si>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</si>
  <si>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</si>
  <si>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</si>
  <si>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</si>
  <si>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</si>
  <si>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</si>
  <si>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</si>
  <si>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</si>
  <si>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</si>
  <si>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</si>
  <si>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</si>
  <si>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</si>
  <si>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</si>
  <si>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</si>
  <si>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</si>
  <si>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</si>
  <si>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</si>
  <si>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</si>
  <si>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</si>
  <si>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</si>
  <si>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</si>
  <si>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</si>
  <si>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</si>
  <si>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</si>
  <si>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</si>
  <si>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</si>
  <si>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</si>
  <si>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</si>
  <si>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</si>
  <si>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</si>
  <si>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</si>
  <si>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</si>
  <si>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</si>
  <si>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</si>
  <si>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</si>
  <si>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</si>
  <si>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</si>
  <si>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</si>
  <si>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</si>
  <si>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</si>
  <si>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</si>
  <si>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</si>
  <si>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</si>
  <si>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</si>
  <si>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</si>
  <si>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</si>
  <si>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</si>
  <si>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</si>
  <si>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</si>
  <si>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</si>
  <si>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</si>
  <si>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</si>
  <si>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</si>
  <si>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</si>
  <si>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</si>
  <si>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</si>
  <si>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</si>
  <si>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</si>
  <si>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</si>
  <si>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</si>
  <si>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</si>
  <si>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</si>
  <si>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</si>
  <si>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</si>
  <si>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</si>
  <si>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</si>
  <si>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</si>
  <si>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</si>
  <si>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</si>
  <si>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</si>
  <si>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</si>
  <si>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</si>
  <si>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</si>
  <si>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</si>
  <si>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</si>
  <si>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</si>
  <si>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</si>
  <si>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</si>
  <si>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</si>
  <si>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</si>
  <si>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</si>
  <si>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</si>
  <si>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</si>
  <si>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</si>
  <si>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</si>
  <si>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</si>
  <si>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</si>
  <si>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</si>
  <si>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</si>
  <si>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</si>
  <si>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</si>
  <si>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</si>
  <si>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</si>
  <si>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</si>
  <si>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</si>
  <si>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</si>
  <si>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</si>
  <si>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</si>
  <si>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</si>
  <si>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</si>
  <si>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</si>
  <si>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</si>
  <si>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</si>
  <si>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</si>
  <si>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</si>
  <si>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</si>
  <si>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</si>
  <si>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</si>
  <si>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</si>
  <si>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</si>
  <si>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</si>
  <si>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</si>
  <si>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</si>
  <si>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</si>
  <si>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</si>
  <si>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</si>
  <si>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</si>
  <si>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</si>
  <si>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</si>
  <si>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</si>
  <si>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</si>
  <si>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</si>
  <si>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</si>
  <si>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</si>
  <si>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</si>
  <si>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</si>
  <si>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</si>
  <si>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</si>
  <si>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</si>
  <si>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</si>
  <si>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</si>
  <si>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</si>
  <si>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</si>
  <si>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</si>
  <si>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</si>
  <si>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</si>
  <si>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</si>
  <si>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</si>
  <si>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</si>
  <si>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</si>
  <si>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</si>
  <si>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</si>
  <si>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</si>
  <si>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</si>
  <si>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</si>
  <si>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</si>
  <si>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</si>
  <si>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</si>
  <si>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</si>
  <si>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</si>
  <si>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</si>
  <si>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</si>
  <si>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</si>
  <si>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</si>
  <si>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</si>
  <si>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</si>
  <si>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</si>
  <si>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</si>
  <si>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</si>
  <si>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</si>
  <si>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</si>
  <si>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</si>
  <si>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</si>
  <si>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</si>
  <si>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</si>
  <si>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</si>
  <si>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</si>
  <si>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</si>
  <si>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</si>
  <si>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</si>
  <si>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</si>
  <si>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</si>
  <si>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</si>
  <si>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</si>
  <si>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</si>
  <si>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</si>
  <si>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</si>
  <si>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</si>
  <si>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</si>
  <si>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</si>
  <si>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</si>
  <si>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</si>
  <si>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</si>
  <si>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</si>
  <si>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</si>
  <si>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</si>
  <si>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</si>
  <si>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</si>
  <si>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</si>
  <si>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</si>
  <si>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</si>
  <si>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</si>
  <si>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</si>
  <si>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</si>
  <si>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</si>
  <si>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</si>
  <si>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</si>
  <si>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</si>
  <si>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</si>
  <si>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</si>
  <si>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</si>
  <si>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</si>
  <si>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</si>
  <si>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</si>
  <si>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</si>
  <si>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</si>
  <si>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</si>
  <si>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</si>
  <si>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</si>
  <si>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</si>
  <si>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</si>
  <si>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</si>
  <si>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</si>
  <si>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</si>
  <si>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</si>
  <si>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</si>
  <si>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</si>
  <si>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</si>
  <si>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</si>
  <si>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</si>
  <si>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</si>
  <si>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</si>
  <si>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</si>
  <si>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</si>
  <si>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</si>
  <si>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</si>
  <si>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</si>
  <si>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</si>
  <si>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</si>
  <si>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</si>
  <si>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</si>
  <si>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</si>
  <si>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</si>
  <si>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</si>
  <si>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</si>
  <si>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</si>
  <si>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</si>
  <si>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</si>
  <si>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</si>
  <si>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</si>
  <si>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</si>
  <si>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</si>
  <si>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</si>
  <si>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</si>
  <si>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</si>
  <si>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</si>
  <si>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</si>
  <si>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</si>
  <si>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</si>
  <si>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</si>
  <si>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</si>
  <si>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</si>
  <si>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</si>
  <si>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</si>
  <si>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</si>
  <si>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</si>
  <si>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</si>
  <si>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</si>
  <si>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</si>
  <si>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</si>
  <si>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</si>
  <si>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</si>
  <si>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</si>
  <si>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</si>
  <si>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</si>
  <si>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</si>
  <si>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</si>
  <si>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</si>
  <si>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</si>
  <si>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</si>
  <si>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</si>
  <si>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</si>
  <si>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</si>
  <si>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</si>
  <si>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</si>
  <si>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</si>
  <si>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</si>
  <si>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</si>
  <si>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</si>
  <si>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</si>
  <si>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</si>
  <si>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</si>
  <si>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</si>
  <si>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</si>
  <si>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</si>
  <si>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</si>
  <si>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</si>
  <si>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</si>
  <si>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</si>
  <si>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</si>
  <si>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</si>
  <si>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</si>
  <si>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</si>
  <si>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</si>
  <si>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</si>
  <si>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</si>
  <si>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</si>
  <si>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</si>
  <si>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</si>
  <si>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</si>
  <si>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</si>
  <si>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</si>
  <si>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</si>
  <si>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</si>
  <si>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</si>
  <si>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</si>
  <si>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</si>
  <si>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</si>
  <si>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</si>
  <si>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</si>
  <si>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</si>
  <si>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</si>
  <si>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</si>
  <si>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</si>
  <si>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</si>
  <si>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</si>
  <si>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</si>
  <si>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</si>
  <si>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</si>
  <si>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</si>
  <si>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</si>
  <si>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</si>
  <si>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</si>
  <si>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</si>
  <si>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</si>
  <si>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</si>
  <si>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</si>
  <si>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</si>
  <si>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</si>
  <si>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</si>
  <si>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</si>
  <si>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</si>
  <si>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</si>
  <si>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</si>
  <si>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</si>
  <si>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</si>
  <si>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</si>
  <si>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</si>
  <si>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</si>
  <si>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</si>
  <si>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</si>
  <si>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</si>
  <si>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</si>
  <si>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</si>
  <si>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</si>
  <si>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</si>
  <si>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</si>
  <si>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</si>
  <si>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</si>
  <si>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</si>
  <si>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</si>
  <si>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</si>
  <si>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</si>
  <si>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</si>
  <si>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</si>
  <si>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</si>
  <si>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</si>
  <si>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</si>
  <si>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</si>
  <si>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</si>
  <si>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</si>
  <si>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</si>
  <si>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</si>
  <si>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</si>
  <si>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</si>
  <si>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</si>
  <si>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</si>
  <si>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</si>
  <si>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</si>
  <si>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</si>
  <si>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</si>
  <si>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</si>
  <si>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</si>
  <si>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</si>
  <si>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</si>
  <si>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</si>
  <si>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</si>
  <si>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</si>
  <si>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</si>
  <si>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</si>
  <si>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</si>
  <si>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</si>
  <si>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</si>
  <si>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</si>
  <si>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</si>
  <si>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</si>
  <si>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</si>
  <si>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</si>
  <si>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</si>
  <si>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</si>
  <si>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</si>
  <si>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</si>
  <si>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</si>
  <si>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</si>
  <si>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</si>
  <si>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</si>
  <si>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</si>
  <si>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</si>
  <si>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</si>
  <si>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</si>
  <si>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</si>
  <si>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</si>
  <si>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</si>
  <si>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</si>
  <si>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</si>
  <si>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</si>
  <si>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</si>
  <si>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</si>
  <si>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</si>
  <si>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</si>
  <si>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</si>
  <si>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</si>
  <si>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</si>
  <si>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</si>
  <si>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</si>
  <si>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</si>
  <si>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</si>
  <si>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</si>
  <si>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</si>
  <si>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</si>
  <si>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</si>
  <si>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</si>
  <si>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</si>
  <si>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</si>
  <si>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</si>
  <si>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</si>
  <si>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</si>
  <si>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</si>
  <si>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</si>
  <si>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</si>
  <si>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</si>
  <si>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</si>
  <si>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</si>
  <si>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</si>
  <si>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</si>
  <si>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</si>
  <si>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</si>
  <si>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</si>
  <si>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</si>
  <si>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</si>
  <si>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</si>
  <si>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</si>
  <si>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</si>
  <si>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</si>
  <si>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</si>
  <si>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</si>
  <si>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</si>
  <si>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</si>
  <si>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</si>
  <si>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</si>
  <si>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</si>
  <si>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</si>
  <si>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</si>
  <si>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</si>
  <si>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</si>
  <si>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</si>
  <si>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</si>
  <si>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</si>
  <si>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</si>
  <si>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</si>
  <si>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</si>
  <si>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</si>
  <si>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</si>
  <si>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</si>
  <si>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</si>
  <si>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</si>
  <si>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</si>
  <si>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</si>
  <si>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</si>
  <si>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</si>
  <si>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</si>
  <si>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</si>
  <si>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</si>
  <si>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</si>
  <si>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</si>
  <si>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</si>
  <si>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</si>
  <si>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</si>
  <si>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</si>
  <si>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</si>
  <si>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</si>
  <si>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</si>
  <si>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</si>
  <si>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</si>
  <si>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</si>
  <si>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</si>
  <si>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</si>
  <si>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</si>
  <si>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</si>
  <si>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</si>
  <si>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</si>
  <si>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</si>
  <si>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</si>
  <si>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</si>
  <si>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</si>
  <si>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</si>
  <si>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</si>
  <si>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</si>
  <si>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</si>
  <si>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</si>
  <si>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</si>
  <si>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</si>
  <si>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</si>
  <si>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</si>
  <si>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</si>
  <si>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</si>
  <si>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</si>
  <si>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</si>
  <si>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</si>
  <si>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</si>
  <si>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</si>
  <si>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</si>
  <si>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</si>
  <si>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</si>
  <si>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</si>
  <si>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</si>
  <si>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</si>
  <si>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</si>
  <si>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</si>
  <si>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</si>
  <si>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</si>
  <si>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</si>
  <si>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</si>
  <si>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</si>
  <si>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</si>
  <si>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</si>
  <si>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</si>
  <si>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</si>
  <si>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</si>
  <si>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</si>
  <si>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</si>
  <si>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</si>
  <si>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</si>
  <si>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</si>
  <si>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</si>
  <si>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</si>
  <si>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</si>
  <si>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</si>
  <si>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</si>
  <si>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</si>
  <si>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</si>
  <si>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</si>
  <si>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</si>
  <si>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</si>
  <si>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</si>
  <si>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</si>
  <si>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</si>
  <si>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</si>
  <si>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</si>
  <si>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</si>
  <si>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</si>
  <si>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</si>
  <si>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</si>
  <si>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</si>
  <si>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</si>
  <si>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</si>
  <si>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</si>
  <si>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</si>
  <si>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</si>
  <si>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</si>
  <si>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</si>
  <si>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</si>
  <si>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</si>
  <si>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</si>
  <si>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</si>
  <si>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</si>
  <si>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</si>
  <si>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</si>
  <si>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</si>
  <si>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</si>
  <si>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</si>
  <si>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</si>
  <si>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</si>
  <si>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</si>
  <si>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</si>
  <si>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</si>
  <si>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</si>
  <si>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</si>
  <si>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</si>
  <si>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</si>
  <si>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</si>
  <si>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</si>
  <si>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</si>
  <si>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</si>
  <si>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</si>
  <si>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</si>
  <si>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</si>
  <si>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</si>
  <si>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</si>
  <si>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</si>
  <si>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</si>
  <si>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</si>
  <si>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</si>
  <si>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</si>
  <si>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</si>
  <si>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</si>
  <si>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</si>
  <si>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</si>
  <si>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</si>
  <si>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</si>
  <si>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</si>
  <si>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</si>
  <si>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</si>
  <si>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</si>
  <si>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</si>
  <si>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</si>
  <si>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</si>
  <si>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</si>
  <si>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</si>
  <si>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</si>
  <si>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</si>
  <si>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</si>
  <si>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</si>
  <si>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</si>
  <si>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</si>
  <si>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</si>
  <si>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</si>
  <si>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</si>
  <si>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</si>
  <si>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</si>
  <si>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</si>
  <si>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</si>
  <si>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</si>
  <si>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</si>
  <si>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</si>
  <si>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</si>
  <si>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</si>
  <si>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</si>
  <si>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</si>
  <si>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</si>
  <si>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</si>
  <si>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</si>
  <si>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</si>
  <si>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</si>
  <si>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</si>
  <si>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</si>
  <si>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</si>
  <si>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</si>
  <si>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</si>
  <si>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</si>
  <si>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</si>
  <si>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</si>
  <si>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</si>
  <si>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</si>
  <si>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</si>
  <si>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</si>
  <si>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</si>
  <si>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</si>
  <si>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</si>
  <si>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</si>
  <si>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</si>
  <si>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</si>
  <si>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</si>
  <si>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</si>
  <si>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</si>
  <si>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</si>
  <si>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</si>
  <si>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</si>
  <si>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</si>
  <si>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</si>
  <si>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</si>
  <si>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</si>
  <si>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</si>
  <si>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</si>
  <si>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</si>
  <si>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</si>
  <si>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</si>
  <si>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</si>
  <si>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</si>
  <si>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</si>
  <si>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</si>
  <si>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</si>
  <si>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</si>
  <si>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</si>
  <si>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</si>
  <si>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</si>
  <si>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</si>
  <si>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</si>
  <si>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</si>
  <si>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</si>
  <si>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</si>
  <si>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</si>
  <si>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</si>
  <si>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</si>
  <si>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</si>
  <si>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</si>
  <si>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</si>
  <si>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</si>
  <si>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</si>
  <si>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</si>
  <si>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</si>
  <si>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</si>
  <si>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</si>
  <si>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</si>
  <si>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</si>
  <si>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</si>
  <si>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</si>
  <si>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</si>
  <si>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</si>
  <si>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</si>
  <si>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</si>
  <si>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</si>
  <si>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</si>
  <si>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</si>
  <si>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</si>
  <si>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</si>
  <si>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</si>
  <si>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</si>
  <si>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</si>
  <si>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</si>
  <si>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</si>
  <si>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</si>
  <si>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</si>
  <si>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</si>
  <si>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</si>
  <si>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</si>
  <si>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</si>
  <si>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</si>
  <si>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</si>
  <si>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</si>
  <si>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</si>
  <si>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</si>
  <si>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</si>
  <si>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</si>
  <si>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</si>
  <si>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</si>
  <si>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</si>
  <si>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</si>
  <si>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</si>
  <si>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</si>
  <si>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</si>
  <si>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</si>
  <si>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</si>
  <si>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</si>
  <si>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</si>
  <si>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</si>
  <si>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</si>
  <si>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</si>
  <si>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</si>
  <si>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</si>
  <si>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</si>
  <si>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</si>
  <si>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</si>
  <si>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</si>
  <si>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</si>
  <si>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</si>
  <si>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</si>
  <si>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</si>
  <si>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</si>
  <si>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</si>
  <si>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</si>
  <si>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</si>
  <si>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</si>
  <si>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</si>
  <si>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</si>
  <si>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</si>
  <si>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</si>
  <si>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</si>
  <si>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</si>
  <si>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</si>
  <si>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</si>
  <si>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</si>
  <si>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</si>
  <si>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</si>
  <si>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</si>
  <si>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</si>
  <si>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</si>
  <si>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</si>
  <si>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</si>
  <si>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</si>
  <si>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</si>
  <si>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</si>
  <si>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</si>
  <si>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</si>
  <si>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</si>
  <si>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</si>
  <si>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</si>
  <si>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</si>
  <si>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</si>
  <si>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</si>
  <si>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</si>
  <si>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</si>
  <si>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</si>
  <si>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</si>
  <si>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</si>
  <si>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</si>
  <si>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</si>
  <si>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</si>
  <si>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</si>
  <si>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</si>
  <si>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</si>
  <si>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</si>
  <si>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</si>
  <si>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</si>
  <si>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</si>
  <si>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</si>
  <si>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</si>
  <si>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</si>
  <si>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</si>
  <si>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</si>
  <si>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</si>
  <si>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</si>
  <si>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</si>
  <si>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</si>
  <si>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</si>
  <si>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</si>
  <si>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</si>
  <si>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</si>
  <si>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</si>
  <si>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</si>
  <si>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</si>
  <si>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</si>
  <si>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</si>
  <si>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</si>
  <si>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</si>
  <si>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</si>
  <si>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</si>
  <si>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</si>
  <si>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</si>
  <si>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</si>
  <si>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</si>
  <si>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</si>
  <si>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</si>
  <si>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</si>
  <si>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</si>
  <si>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</si>
  <si>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</si>
  <si>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</si>
  <si>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</si>
  <si>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</si>
  <si>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</si>
  <si>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</si>
  <si>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</si>
  <si>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</si>
  <si>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</si>
  <si>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</si>
  <si>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</si>
  <si>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</si>
  <si>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</si>
  <si>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</si>
  <si>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</si>
  <si>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</si>
  <si>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</si>
  <si>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</si>
  <si>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</si>
  <si>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</si>
  <si>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</si>
  <si>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</si>
  <si>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</si>
  <si>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</si>
  <si>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</si>
  <si>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</si>
  <si>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</si>
  <si>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</si>
  <si>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</si>
  <si>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</si>
  <si>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</si>
  <si>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</si>
  <si>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</si>
  <si>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</si>
  <si>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</si>
  <si>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</si>
  <si>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</si>
  <si>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</si>
  <si>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</si>
  <si>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</si>
  <si>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</si>
  <si>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</si>
  <si>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</si>
  <si>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</si>
  <si>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</si>
  <si>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</si>
  <si>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</si>
  <si>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</si>
  <si>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</si>
  <si>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</si>
  <si>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</si>
  <si>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</si>
  <si>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</si>
  <si>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</si>
  <si>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</si>
  <si>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</si>
  <si>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</si>
  <si>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</si>
  <si>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</si>
  <si>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</si>
  <si>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</si>
  <si>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</si>
  <si>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</si>
  <si>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</si>
  <si>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</si>
  <si>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</si>
  <si>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</si>
  <si>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</si>
  <si>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</si>
  <si>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</si>
  <si>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</si>
  <si>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</si>
  <si>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</si>
  <si>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</si>
  <si>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</si>
  <si>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</si>
  <si>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</si>
  <si>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</si>
  <si>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</si>
  <si>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</si>
  <si>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</si>
  <si>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</si>
  <si>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</si>
  <si>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</si>
  <si>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</si>
  <si>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</si>
  <si>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</si>
  <si>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</si>
  <si>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</si>
  <si>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</si>
  <si>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</si>
  <si>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</si>
  <si>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</si>
  <si>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</si>
  <si>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</si>
  <si>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</si>
  <si>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</si>
  <si>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</si>
  <si>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</si>
  <si>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</si>
  <si>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</si>
  <si>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</si>
  <si>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</si>
  <si>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</si>
  <si>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</si>
  <si>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</si>
  <si>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</si>
  <si>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</si>
  <si>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</si>
  <si>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</si>
  <si>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</si>
  <si>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</si>
  <si>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</si>
  <si>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</si>
  <si>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</si>
  <si>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</si>
  <si>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</si>
  <si>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</si>
  <si>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</si>
  <si>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</si>
  <si>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</si>
  <si>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</si>
  <si>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</si>
  <si>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</si>
  <si>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</si>
  <si>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</si>
  <si>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</si>
  <si>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</si>
  <si>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</si>
  <si>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</si>
  <si>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</si>
  <si>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</si>
  <si>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</si>
  <si>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</si>
  <si>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</si>
  <si>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</si>
  <si>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</si>
  <si>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</si>
  <si>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</si>
  <si>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</si>
  <si>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</si>
  <si>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</si>
  <si>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</si>
  <si>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</si>
  <si>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</si>
  <si>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</si>
  <si>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</si>
  <si>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</si>
  <si>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</si>
  <si>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</si>
  <si>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</si>
  <si>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</si>
  <si>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</si>
  <si>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</si>
  <si>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</si>
  <si>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</si>
  <si>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</si>
  <si>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</si>
  <si>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</si>
  <si>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</si>
  <si>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</si>
  <si>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</si>
  <si>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</si>
  <si>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</si>
  <si>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</si>
  <si>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</si>
  <si>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</si>
  <si>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</si>
  <si>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</si>
  <si>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</si>
  <si>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</si>
  <si>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</si>
  <si>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</si>
  <si>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</si>
  <si>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</si>
  <si>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</si>
  <si>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</si>
  <si>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</si>
  <si>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</si>
  <si>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</si>
  <si>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</si>
  <si>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</si>
  <si>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</si>
  <si>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</si>
  <si>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</si>
  <si>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</si>
  <si>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</si>
  <si>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</si>
  <si>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</si>
  <si>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</si>
  <si>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</si>
  <si>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</si>
  <si>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</si>
  <si>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</si>
  <si>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</si>
  <si>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</si>
  <si>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</si>
  <si>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</si>
  <si>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</si>
  <si>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</si>
  <si>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</si>
  <si>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</si>
  <si>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</si>
  <si>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</si>
  <si>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</si>
  <si>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</si>
  <si>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</si>
  <si>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</si>
  <si>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</si>
  <si>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</si>
  <si>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</si>
  <si>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</si>
  <si>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</si>
  <si>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</si>
  <si>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</si>
  <si>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</si>
  <si>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</si>
  <si>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</si>
  <si>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</si>
  <si>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</si>
  <si>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</si>
  <si>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</si>
  <si>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</si>
  <si>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</si>
  <si>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</si>
  <si>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</si>
  <si>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</si>
  <si>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</si>
  <si>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</si>
  <si>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</si>
  <si>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</si>
  <si>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</si>
  <si>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</si>
  <si>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</si>
  <si>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</si>
  <si>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</si>
  <si>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</si>
  <si>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</si>
  <si>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</si>
  <si>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</si>
  <si>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</si>
  <si>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</si>
  <si>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</si>
  <si>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</si>
  <si>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</si>
  <si>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</si>
  <si>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</si>
  <si>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</si>
  <si>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</si>
  <si>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</si>
  <si>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</si>
  <si>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</si>
  <si>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</si>
  <si>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</si>
  <si>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</si>
  <si>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</si>
  <si>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</si>
  <si>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</si>
  <si>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</si>
  <si>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</si>
  <si>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</si>
  <si>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</si>
  <si>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</si>
  <si>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</si>
  <si>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</si>
  <si>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</si>
  <si>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</si>
  <si>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</si>
  <si>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</si>
  <si>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</si>
  <si>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</si>
  <si>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</si>
  <si>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</si>
  <si>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</si>
  <si>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</si>
  <si>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</si>
  <si>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</si>
  <si>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</si>
  <si>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</si>
  <si>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</si>
  <si>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</si>
  <si>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</si>
  <si>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</si>
  <si>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</si>
  <si>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</si>
  <si>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</si>
  <si>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</si>
  <si>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</si>
  <si>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</si>
  <si>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</si>
  <si>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</si>
  <si>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</si>
  <si>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</si>
  <si>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</si>
  <si>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</si>
  <si>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</si>
  <si>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</si>
  <si>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</si>
  <si>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</si>
  <si>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</si>
  <si>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</si>
  <si>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</si>
  <si>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</si>
  <si>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</si>
  <si>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</si>
  <si>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</si>
  <si>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</si>
  <si>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</si>
  <si>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</si>
  <si>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</si>
  <si>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</si>
  <si>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</si>
  <si>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</si>
  <si>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</si>
  <si>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</si>
  <si>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</si>
  <si>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</si>
  <si>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</si>
  <si>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</si>
  <si>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</si>
  <si>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</si>
  <si>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</si>
  <si>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</si>
  <si>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</si>
  <si>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</si>
  <si>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</si>
  <si>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</si>
  <si>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</si>
  <si>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</si>
  <si>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</si>
  <si>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</si>
  <si>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</si>
  <si>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</si>
  <si>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</si>
  <si>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</si>
  <si>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</si>
  <si>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</si>
  <si>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</si>
  <si>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</si>
  <si>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</si>
  <si>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</si>
  <si>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</si>
  <si>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</si>
  <si>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</si>
  <si>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</si>
  <si>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</si>
  <si>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</si>
  <si>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</si>
  <si>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</si>
  <si>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</si>
  <si>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</si>
  <si>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</si>
  <si>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</si>
  <si>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</si>
  <si>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</si>
  <si>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</si>
  <si>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</si>
  <si>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</si>
  <si>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</si>
  <si>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</si>
  <si>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</si>
  <si>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</si>
  <si>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</si>
  <si>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</si>
  <si>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</si>
  <si>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</si>
  <si>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</si>
  <si>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</si>
  <si>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</si>
  <si>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</si>
  <si>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</si>
  <si>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</si>
  <si>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</si>
  <si>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</si>
  <si>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</si>
  <si>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</si>
  <si>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</si>
  <si>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</si>
  <si>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</si>
  <si>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</si>
  <si>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</si>
  <si>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</si>
  <si>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</si>
  <si>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</si>
  <si>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</si>
  <si>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</si>
  <si>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</si>
  <si>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</si>
  <si>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</si>
  <si>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</si>
  <si>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</si>
  <si>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</si>
  <si>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</si>
  <si>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</si>
  <si>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</si>
  <si>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</si>
  <si>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</si>
  <si>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</si>
  <si>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</si>
  <si>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</si>
  <si>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</si>
  <si>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</si>
  <si>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</si>
  <si>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</si>
  <si>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</si>
  <si>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</si>
  <si>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</si>
  <si>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</si>
  <si>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</si>
  <si>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</si>
  <si>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</si>
  <si>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</si>
  <si>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</si>
  <si>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</si>
  <si>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</si>
  <si>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</si>
  <si>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</si>
  <si>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</si>
  <si>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</si>
  <si>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</si>
  <si>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</si>
  <si>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</si>
  <si>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</si>
  <si>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</si>
  <si>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</si>
  <si>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</si>
  <si>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</si>
  <si>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</si>
  <si>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</si>
  <si>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</si>
  <si>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</si>
  <si>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</si>
  <si>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</si>
  <si>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</si>
  <si>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</si>
  <si>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</si>
  <si>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</si>
  <si>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</si>
  <si>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</si>
  <si>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</si>
  <si>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</si>
  <si>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</si>
  <si>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</si>
  <si>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</si>
  <si>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</si>
  <si>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</si>
  <si>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</si>
  <si>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</si>
  <si>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</si>
  <si>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</si>
  <si>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</si>
  <si>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</si>
  <si>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</si>
  <si>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</si>
  <si>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</si>
  <si>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</si>
  <si>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</si>
  <si>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</si>
  <si>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</si>
  <si>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</si>
  <si>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</si>
  <si>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</si>
  <si>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</si>
  <si>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</si>
  <si>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</si>
  <si>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</si>
  <si>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</si>
  <si>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</si>
  <si>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</si>
  <si>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</si>
  <si>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</si>
  <si>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</si>
  <si>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</si>
  <si>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</si>
  <si>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</si>
  <si>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</si>
  <si>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</si>
  <si>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</si>
  <si>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</si>
  <si>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</si>
  <si>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</si>
  <si>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</si>
  <si>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</si>
  <si>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</si>
  <si>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</si>
  <si>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</si>
  <si>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</si>
  <si>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</si>
  <si>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</si>
  <si>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</si>
  <si>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</si>
  <si>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</si>
  <si>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</si>
  <si>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</si>
  <si>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</si>
  <si>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</si>
  <si>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</si>
  <si>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</si>
  <si>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</si>
  <si>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</si>
  <si>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</si>
  <si>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</si>
  <si>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</si>
  <si>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</si>
  <si>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</si>
  <si>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</si>
  <si>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</si>
  <si>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</si>
  <si>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</si>
  <si>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</si>
  <si>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</si>
  <si>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</si>
  <si>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</si>
  <si>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</si>
  <si>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</si>
  <si>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</si>
  <si>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</si>
  <si>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</si>
  <si>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</si>
  <si>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</si>
  <si>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</si>
  <si>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</si>
  <si>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</si>
  <si>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</si>
  <si>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</si>
  <si>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</si>
  <si>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</si>
  <si>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</si>
  <si>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</si>
  <si>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</si>
  <si>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</si>
  <si>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</si>
  <si>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</si>
  <si>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</si>
  <si>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</si>
  <si>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</si>
  <si>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</si>
  <si>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</si>
  <si>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</si>
  <si>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</si>
  <si>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</si>
  <si>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</si>
  <si>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</si>
  <si>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</si>
  <si>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</si>
  <si>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</si>
  <si>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</si>
  <si>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</si>
  <si>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</si>
  <si>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</si>
  <si>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</si>
  <si>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</si>
  <si>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</si>
  <si>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</si>
  <si>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</si>
  <si>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</si>
  <si>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</si>
  <si>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</si>
  <si>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</si>
  <si>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</si>
  <si>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</si>
  <si>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</si>
  <si>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</si>
  <si>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</si>
  <si>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</si>
  <si>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</si>
  <si>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</si>
  <si>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</si>
  <si>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</si>
  <si>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</si>
  <si>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</si>
  <si>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</si>
  <si>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</si>
  <si>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</si>
  <si>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</si>
  <si>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</si>
  <si>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</si>
  <si>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</si>
  <si>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</si>
  <si>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</si>
  <si>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</si>
  <si>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</si>
  <si>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</si>
  <si>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</si>
  <si>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</si>
  <si>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</si>
  <si>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</si>
  <si>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</si>
  <si>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</si>
  <si>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</si>
  <si>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</si>
  <si>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</si>
  <si>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</si>
  <si>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</si>
  <si>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</si>
  <si>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</si>
  <si>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</si>
  <si>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</si>
  <si>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</si>
  <si>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</si>
  <si>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</si>
  <si>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</si>
  <si>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</si>
  <si>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</si>
  <si>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</si>
  <si>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</si>
  <si>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</si>
  <si>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</si>
  <si>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</si>
  <si>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</si>
  <si>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</si>
  <si>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</si>
  <si>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</si>
  <si>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</si>
  <si>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</si>
  <si>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</si>
  <si>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</si>
  <si>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</si>
  <si>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</si>
  <si>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</si>
  <si>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</si>
  <si>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</si>
  <si>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</si>
  <si>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</si>
  <si>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</si>
  <si>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</si>
  <si>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</si>
  <si>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</si>
  <si>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</si>
  <si>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</si>
  <si>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</si>
  <si>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</si>
  <si>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</si>
  <si>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</si>
  <si>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</si>
  <si>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</si>
  <si>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</si>
  <si>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</si>
  <si>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</si>
  <si>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</si>
  <si>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</si>
  <si>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</si>
  <si>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</si>
  <si>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</si>
  <si>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</si>
  <si>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</si>
  <si>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</si>
  <si>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</si>
  <si>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</si>
  <si>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</si>
  <si>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</si>
  <si>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</si>
  <si>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</si>
  <si>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</si>
  <si>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</si>
  <si>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</si>
  <si>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</si>
  <si>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</si>
  <si>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</si>
  <si>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</si>
  <si>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</si>
  <si>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</si>
  <si>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</si>
  <si>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</si>
  <si>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</si>
  <si>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</si>
  <si>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</si>
  <si>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</si>
  <si>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</si>
  <si>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</si>
  <si>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</si>
  <si>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</si>
  <si>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</si>
  <si>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</si>
  <si>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</si>
  <si>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</si>
  <si>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</si>
  <si>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</si>
  <si>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</si>
  <si>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</si>
  <si>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</si>
  <si>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</si>
  <si>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</si>
  <si>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</si>
  <si>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</si>
  <si>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</si>
  <si>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</si>
  <si>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</si>
  <si>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</si>
  <si>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</si>
  <si>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</si>
  <si>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</si>
  <si>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</si>
  <si>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</si>
  <si>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</si>
  <si>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</si>
  <si>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</si>
  <si>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</si>
  <si>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</si>
  <si>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</si>
  <si>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</si>
  <si>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</si>
  <si>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</si>
  <si>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</si>
  <si>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</si>
  <si>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</si>
  <si>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</si>
  <si>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</si>
  <si>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</si>
  <si>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</si>
  <si>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</si>
  <si>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</si>
  <si>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</si>
  <si>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</si>
  <si>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</si>
  <si>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</si>
  <si>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</si>
  <si>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</si>
  <si>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</si>
  <si>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</si>
  <si>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</si>
  <si>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</si>
  <si>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</si>
  <si>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</si>
  <si>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</si>
  <si>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</si>
  <si>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</si>
  <si>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</si>
  <si>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</si>
  <si>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</si>
  <si>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</si>
  <si>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</si>
  <si>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</si>
  <si>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</si>
  <si>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</si>
  <si>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</si>
  <si>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</si>
  <si>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</si>
  <si>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</si>
  <si>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</si>
  <si>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</si>
  <si>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</si>
  <si>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</si>
  <si>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</si>
  <si>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</si>
  <si>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</si>
  <si>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</si>
  <si>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</si>
  <si>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</si>
  <si>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</si>
  <si>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</si>
  <si>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</si>
  <si>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</si>
  <si>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</si>
  <si>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</si>
  <si>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</si>
  <si>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</si>
  <si>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</si>
  <si>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</si>
  <si>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</si>
  <si>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</si>
  <si>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</si>
  <si>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</si>
  <si>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</si>
  <si>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</si>
  <si>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</si>
  <si>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</si>
  <si>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</si>
  <si>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</si>
  <si>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</si>
  <si>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</si>
  <si>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</si>
  <si>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</si>
  <si>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</si>
  <si>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</si>
  <si>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</si>
  <si>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</si>
  <si>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</si>
  <si>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</si>
  <si>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</si>
  <si>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</si>
  <si>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</si>
  <si>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</si>
  <si>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</si>
  <si>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</si>
  <si>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</si>
  <si>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</si>
  <si>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</si>
  <si>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</si>
  <si>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</si>
  <si>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</si>
  <si>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</si>
  <si>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</si>
  <si>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</si>
  <si>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</si>
  <si>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</si>
  <si>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</si>
  <si>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</si>
  <si>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</si>
  <si>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</si>
  <si>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</si>
  <si>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</si>
  <si>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</si>
  <si>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</si>
  <si>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</si>
  <si>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</si>
  <si>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</si>
  <si>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</si>
  <si>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</si>
  <si>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</si>
  <si>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</si>
  <si>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</si>
  <si>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</si>
  <si>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</si>
  <si>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</si>
  <si>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</si>
  <si>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</si>
  <si>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</si>
  <si>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</si>
  <si>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</si>
  <si>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</si>
  <si>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</si>
  <si>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</si>
  <si>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</si>
  <si>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</si>
  <si>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</si>
  <si>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</si>
  <si>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</si>
  <si>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</si>
  <si>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</si>
  <si>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</si>
  <si>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</si>
  <si>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</si>
  <si>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</si>
  <si>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</si>
  <si>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</si>
  <si>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</si>
  <si>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</si>
  <si>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</si>
  <si>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</si>
  <si>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</si>
  <si>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</si>
  <si>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</si>
  <si>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</si>
  <si>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</si>
  <si>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</si>
  <si>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</si>
  <si>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</si>
  <si>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</si>
  <si>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</si>
  <si>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</si>
  <si>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</si>
  <si>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</si>
  <si>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</si>
  <si>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</si>
  <si>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</si>
  <si>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</si>
  <si>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</si>
  <si>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</si>
  <si>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</si>
  <si>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</si>
  <si>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</si>
  <si>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</si>
  <si>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</si>
  <si>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</si>
  <si>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</si>
  <si>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</si>
  <si>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</si>
  <si>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</si>
  <si>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</si>
  <si>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</si>
  <si>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</si>
  <si>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</si>
  <si>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</si>
  <si>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</si>
  <si>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</si>
  <si>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</si>
  <si>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</si>
  <si>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</si>
  <si>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</si>
  <si>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</si>
  <si>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</si>
  <si>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</si>
  <si>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</si>
  <si>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</si>
  <si>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</si>
  <si>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</si>
  <si>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</si>
  <si>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</si>
  <si>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</si>
  <si>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</si>
  <si>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</si>
  <si>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</si>
  <si>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</si>
  <si>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</si>
  <si>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</si>
  <si>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</si>
  <si>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</si>
  <si>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</si>
  <si>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</si>
  <si>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</si>
  <si>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</si>
  <si>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</si>
  <si>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</si>
  <si>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</si>
  <si>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</si>
  <si>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</si>
  <si>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</si>
  <si>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</si>
  <si>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</si>
  <si>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</si>
  <si>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</si>
  <si>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</si>
  <si>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</si>
  <si>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</si>
  <si>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</si>
  <si>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</si>
  <si>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</si>
  <si>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</si>
  <si>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</si>
  <si>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</si>
  <si>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</si>
  <si>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</si>
  <si>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</si>
  <si>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</si>
  <si>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</si>
  <si>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</si>
  <si>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</si>
  <si>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</si>
  <si>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</si>
  <si>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</si>
  <si>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</si>
  <si>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</si>
  <si>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</si>
  <si>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</si>
  <si>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</si>
  <si>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</si>
  <si>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</si>
  <si>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</si>
  <si>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</si>
  <si>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</si>
  <si>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</si>
  <si>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</si>
  <si>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</si>
  <si>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</si>
  <si>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</si>
  <si>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</si>
  <si>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</si>
  <si>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</si>
  <si>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</si>
  <si>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</si>
  <si>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</si>
  <si>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</si>
  <si>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</si>
  <si>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</si>
  <si>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</si>
  <si>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</si>
  <si>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</si>
  <si>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</si>
  <si>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</si>
  <si>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</si>
  <si>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</si>
  <si>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</si>
  <si>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</si>
  <si>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</si>
  <si>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</si>
  <si>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</si>
  <si>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</si>
  <si>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</si>
  <si>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</si>
  <si>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</si>
  <si>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</si>
  <si>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</si>
  <si>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</si>
  <si>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</si>
  <si>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</si>
  <si>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</si>
  <si>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</si>
  <si>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</si>
  <si>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</si>
  <si>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</si>
  <si>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</si>
  <si>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</si>
  <si>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</si>
  <si>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</si>
  <si>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</si>
  <si>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</si>
  <si>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</si>
  <si>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</si>
  <si>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</si>
  <si>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</si>
  <si>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</si>
  <si>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</si>
  <si>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</si>
  <si>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</si>
  <si>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</si>
  <si>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</si>
  <si>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</si>
  <si>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</si>
  <si>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</si>
  <si>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</si>
  <si>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</si>
  <si>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</si>
  <si>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</si>
  <si>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</si>
  <si>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</si>
  <si>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</si>
  <si>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</si>
  <si>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</si>
  <si>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</si>
  <si>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</si>
  <si>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</si>
  <si>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</si>
  <si>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</si>
  <si>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</si>
  <si>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</si>
  <si>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</si>
  <si>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</si>
  <si>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</si>
  <si>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</si>
  <si>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</si>
  <si>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</si>
  <si>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</si>
  <si>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</si>
  <si>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</si>
  <si>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</si>
  <si>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</si>
  <si>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</si>
  <si>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</si>
  <si>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</si>
  <si>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</si>
  <si>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</si>
  <si>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</si>
  <si>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</si>
  <si>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</si>
  <si>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</si>
  <si>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</si>
  <si>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</si>
  <si>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</si>
  <si>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</si>
  <si>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</si>
  <si>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</si>
  <si>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</si>
  <si>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</si>
  <si>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</si>
  <si>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</si>
  <si>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</si>
  <si>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</si>
  <si>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</si>
  <si>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</si>
  <si>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</si>
  <si>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</si>
  <si>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</si>
  <si>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</si>
  <si>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</si>
  <si>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</si>
  <si>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</si>
  <si>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</si>
  <si>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</si>
  <si>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</si>
  <si>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</si>
  <si>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</si>
  <si>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</si>
  <si>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</si>
  <si>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</si>
  <si>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</si>
  <si>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</si>
  <si>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</si>
  <si>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</si>
  <si>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</si>
  <si>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</si>
  <si>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</si>
  <si>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</si>
  <si>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</si>
  <si>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</si>
  <si>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</si>
  <si>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</si>
  <si>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</si>
  <si>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</si>
  <si>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</si>
  <si>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</si>
  <si>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</si>
  <si>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</si>
  <si>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</si>
  <si>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</si>
  <si>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</si>
  <si>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</si>
  <si>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</si>
  <si>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</si>
  <si>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</si>
  <si>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</si>
  <si>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</si>
  <si>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</si>
  <si>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</si>
  <si>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</si>
  <si>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</si>
  <si>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</si>
  <si>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</si>
  <si>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</si>
  <si>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</si>
  <si>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</si>
  <si>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</si>
  <si>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</si>
  <si>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</si>
  <si>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</si>
  <si>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</si>
  <si>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</si>
  <si>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</si>
  <si>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</si>
  <si>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</si>
  <si>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</si>
  <si>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</si>
  <si>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</si>
  <si>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</si>
  <si>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</si>
  <si>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</si>
  <si>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</si>
  <si>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</si>
  <si>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</si>
  <si>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</si>
  <si>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</si>
  <si>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</si>
  <si>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</si>
  <si>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</si>
  <si>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</si>
  <si>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</si>
  <si>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</si>
  <si>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</si>
  <si>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</si>
  <si>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</si>
  <si>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</si>
  <si>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</si>
  <si>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</si>
  <si>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</si>
  <si>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</si>
  <si>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</si>
  <si>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</si>
  <si>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</si>
  <si>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</si>
  <si>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</si>
  <si>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</si>
  <si>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</si>
  <si>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</si>
  <si>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</si>
  <si>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</si>
  <si>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</si>
  <si>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</si>
  <si>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</si>
  <si>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</si>
  <si>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</si>
  <si>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</si>
  <si>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</si>
  <si>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</si>
  <si>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</si>
  <si>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</si>
  <si>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</si>
  <si>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</si>
  <si>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</si>
  <si>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</si>
  <si>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</si>
  <si>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</si>
  <si>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</si>
  <si>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</si>
  <si>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</si>
  <si>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</si>
  <si>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</si>
  <si>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</si>
  <si>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</si>
  <si>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</si>
  <si>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</si>
  <si>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</si>
  <si>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</si>
  <si>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</si>
  <si>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</si>
  <si>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</si>
  <si>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</si>
  <si>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</si>
  <si>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</si>
  <si>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</si>
  <si>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</si>
  <si>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</si>
  <si>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</si>
  <si>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</si>
  <si>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</si>
  <si>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</si>
  <si>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</si>
  <si>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</si>
  <si>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</si>
  <si>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</si>
  <si>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</si>
  <si>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</si>
  <si>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</si>
  <si>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</si>
  <si>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</si>
  <si>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</si>
  <si>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</si>
  <si>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</si>
  <si>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</si>
  <si>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</si>
  <si>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</si>
  <si>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</si>
  <si>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</si>
  <si>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</si>
  <si>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</si>
  <si>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</si>
  <si>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</si>
  <si>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</si>
  <si>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</si>
  <si>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</si>
  <si>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</si>
  <si>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</si>
  <si>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</si>
  <si>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</si>
  <si>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</si>
  <si>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</si>
  <si>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</si>
  <si>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</si>
  <si>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</si>
  <si>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</si>
  <si>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</si>
  <si>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</si>
  <si>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</si>
  <si>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</si>
  <si>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</si>
  <si>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</si>
  <si>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</si>
  <si>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</si>
  <si>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</si>
  <si>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</si>
  <si>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</si>
  <si>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</si>
  <si>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</si>
  <si>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</si>
  <si>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</si>
  <si>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</si>
  <si>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</si>
  <si>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</si>
  <si>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</si>
  <si>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</si>
  <si>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</si>
  <si>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</si>
  <si>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</si>
  <si>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</si>
  <si>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</si>
  <si>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</si>
  <si>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</si>
  <si>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</si>
  <si>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</si>
  <si>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</si>
  <si>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</si>
  <si>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</si>
  <si>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</si>
  <si>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</si>
  <si>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</si>
  <si>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</si>
  <si>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</si>
  <si>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</si>
  <si>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</si>
  <si>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</si>
  <si>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</si>
  <si>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</si>
  <si>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</si>
  <si>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</si>
  <si>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</si>
  <si>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</si>
  <si>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</si>
  <si>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</si>
  <si>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</si>
  <si>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</si>
  <si>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</si>
  <si>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</si>
  <si>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</si>
  <si>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</si>
  <si>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</si>
  <si>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</si>
  <si>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</si>
  <si>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</si>
  <si>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</si>
  <si>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</si>
  <si>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</si>
  <si>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</si>
  <si>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</si>
  <si>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</si>
  <si>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</si>
  <si>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</si>
  <si>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</si>
  <si>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</si>
  <si>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</si>
  <si>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</si>
  <si>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</si>
  <si>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</si>
  <si>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</si>
  <si>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</si>
  <si>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</si>
  <si>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</si>
  <si>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</si>
  <si>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</si>
  <si>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</si>
  <si>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</si>
  <si>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</si>
  <si>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</si>
  <si>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</si>
  <si>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</si>
  <si>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</si>
  <si>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</si>
  <si>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</si>
  <si>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</si>
  <si>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</si>
  <si>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</si>
  <si>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</si>
  <si>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</si>
  <si>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</si>
  <si>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</si>
  <si>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</si>
  <si>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</si>
  <si>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</si>
  <si>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</si>
  <si>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</si>
  <si>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</si>
  <si>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</si>
  <si>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</si>
  <si>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</si>
  <si>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</si>
  <si>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</si>
  <si>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</si>
  <si>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</si>
  <si>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</si>
  <si>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</si>
  <si>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</si>
  <si>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</si>
  <si>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</si>
  <si>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</si>
  <si>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</si>
  <si>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</si>
  <si>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</si>
  <si>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</si>
  <si>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</si>
  <si>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</si>
  <si>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</si>
  <si>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</si>
  <si>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</si>
  <si>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</si>
  <si>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</si>
  <si>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</si>
  <si>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</si>
  <si>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</si>
  <si>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</si>
  <si>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</si>
  <si>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</si>
  <si>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</si>
  <si>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</si>
  <si>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</si>
  <si>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</si>
  <si>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</si>
  <si>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</si>
  <si>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</si>
  <si>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</si>
  <si>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</si>
  <si>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</si>
  <si>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</si>
  <si>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</si>
  <si>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</si>
  <si>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</si>
  <si>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</si>
  <si>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</si>
  <si>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</si>
  <si>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</si>
  <si>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</si>
  <si>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</si>
  <si>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</si>
  <si>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</si>
  <si>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</si>
  <si>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</si>
  <si>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</si>
  <si>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</si>
  <si>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</si>
  <si>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</si>
  <si>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</si>
  <si>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</si>
  <si>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</si>
  <si>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</si>
  <si>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</si>
  <si>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</si>
  <si>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</si>
  <si>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</si>
  <si>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</si>
  <si>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</si>
  <si>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</si>
  <si>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</si>
  <si>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</si>
  <si>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</si>
  <si>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</si>
  <si>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</si>
  <si>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</si>
  <si>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</si>
  <si>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</si>
  <si>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</si>
  <si>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</si>
  <si>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</si>
  <si>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</si>
  <si>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</si>
  <si>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</si>
  <si>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</si>
  <si>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</si>
  <si>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</si>
  <si>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</si>
  <si>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</si>
  <si>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</si>
  <si>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</si>
  <si>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</si>
  <si>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</si>
  <si>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</si>
  <si>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</si>
  <si>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</si>
  <si>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</si>
  <si>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</si>
  <si>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</si>
  <si>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</si>
  <si>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</si>
  <si>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</si>
  <si>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</si>
  <si>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</si>
  <si>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</si>
  <si>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</si>
  <si>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</si>
  <si>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</si>
  <si>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</si>
  <si>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</si>
  <si>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</si>
  <si>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</si>
  <si>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</si>
  <si>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</si>
  <si>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</si>
  <si>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</si>
  <si>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</si>
  <si>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</si>
  <si>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</si>
  <si>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</si>
  <si>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</si>
  <si>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</si>
  <si>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</si>
  <si>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</si>
  <si>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</si>
  <si>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</si>
  <si>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</si>
  <si>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</si>
  <si>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</si>
  <si>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</si>
  <si>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</si>
  <si>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</si>
  <si>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</si>
  <si>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</si>
  <si>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</si>
  <si>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</si>
  <si>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</si>
  <si>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</si>
  <si>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</si>
  <si>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</si>
  <si>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</si>
  <si>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</si>
  <si>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</si>
  <si>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</si>
  <si>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</si>
  <si>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</si>
  <si>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</si>
  <si>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</si>
  <si>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</si>
  <si>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</si>
  <si>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</si>
  <si>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</si>
  <si>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</si>
  <si>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</si>
  <si>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</si>
  <si>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</si>
  <si>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</si>
  <si>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</si>
  <si>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</si>
  <si>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</si>
  <si>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</si>
  <si>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</si>
  <si>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</si>
  <si>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</si>
  <si>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</si>
  <si>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</si>
  <si>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</si>
  <si>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</si>
  <si>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</si>
  <si>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</si>
  <si>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</si>
  <si>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</si>
  <si>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</si>
  <si>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</si>
  <si>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</si>
  <si>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</si>
  <si>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</si>
  <si>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</si>
  <si>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</si>
  <si>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</si>
  <si>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</si>
  <si>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</si>
  <si>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</si>
  <si>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</si>
  <si>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</si>
  <si>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</si>
  <si>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</si>
  <si>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</si>
  <si>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</si>
  <si>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</si>
  <si>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</si>
  <si>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</si>
  <si>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</si>
  <si>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</si>
  <si>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</si>
  <si>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</si>
  <si>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</si>
  <si>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</si>
  <si>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</si>
  <si>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</si>
  <si>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</si>
  <si>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</si>
  <si>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</si>
  <si>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</si>
  <si>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</si>
  <si>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</si>
  <si>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</si>
  <si>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</si>
  <si>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</si>
  <si>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</si>
  <si>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</si>
  <si>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</si>
  <si>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</si>
  <si>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</si>
  <si>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</si>
  <si>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</si>
  <si>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</si>
  <si>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</si>
  <si>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</si>
  <si>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</si>
  <si>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</si>
  <si>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</si>
  <si>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</si>
  <si>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</si>
  <si>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</si>
  <si>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</si>
  <si>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</si>
  <si>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</si>
  <si>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</si>
  <si>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</si>
  <si>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</si>
  <si>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</si>
  <si>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</si>
  <si>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</si>
  <si>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</si>
  <si>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</si>
  <si>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</si>
  <si>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</si>
  <si>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</si>
  <si>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</si>
  <si>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</si>
  <si>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</si>
  <si>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</si>
  <si>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</si>
  <si>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</si>
  <si>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</si>
  <si>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</si>
  <si>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</si>
  <si>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</si>
  <si>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</si>
  <si>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</si>
  <si>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</si>
  <si>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</si>
  <si>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</si>
  <si>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</si>
  <si>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</si>
  <si>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</si>
  <si>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</si>
  <si>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</si>
  <si>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</si>
  <si>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</si>
  <si>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</si>
  <si>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</si>
  <si>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</si>
  <si>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</si>
  <si>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</si>
  <si>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</si>
  <si>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</si>
  <si>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</si>
  <si>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</si>
  <si>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</si>
  <si>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</si>
  <si>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</si>
  <si>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</si>
  <si>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</si>
  <si>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</si>
  <si>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</si>
  <si>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</si>
  <si>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</si>
  <si>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</si>
  <si>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</si>
  <si>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</si>
  <si>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</si>
  <si>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</si>
  <si>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</si>
  <si>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</si>
  <si>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</si>
  <si>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</si>
  <si>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</si>
  <si>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</si>
  <si>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</si>
  <si>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</si>
  <si>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</si>
  <si>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</si>
  <si>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</si>
  <si>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</si>
  <si>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</si>
  <si>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</si>
  <si>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</si>
  <si>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</si>
  <si>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</si>
  <si>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</si>
  <si>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</si>
  <si>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</si>
  <si>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</si>
  <si>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</si>
  <si>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</si>
  <si>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</si>
  <si>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</si>
  <si>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</si>
  <si>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</si>
  <si>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</si>
  <si>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</si>
  <si>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</si>
  <si>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</si>
  <si>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</si>
  <si>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</si>
  <si>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</si>
  <si>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</si>
  <si>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</si>
  <si>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</si>
  <si>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</si>
  <si>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</si>
  <si>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</si>
  <si>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</si>
  <si>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</si>
  <si>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</si>
  <si>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</si>
  <si>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</si>
  <si>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</si>
  <si>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</si>
  <si>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</si>
  <si>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</si>
  <si>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</si>
  <si>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</si>
  <si>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</si>
  <si>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</si>
  <si>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</si>
  <si>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</si>
  <si>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</si>
  <si>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</si>
  <si>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</si>
  <si>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</si>
  <si>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</si>
  <si>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</si>
  <si>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</si>
  <si>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</si>
  <si>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</si>
  <si>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</si>
  <si>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</si>
  <si>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</si>
  <si>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</si>
  <si>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</si>
  <si>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</si>
  <si>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</si>
  <si>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</si>
  <si>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</si>
  <si>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</si>
  <si>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</si>
  <si>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</si>
  <si>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</si>
  <si>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</si>
  <si>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</si>
  <si>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</si>
  <si>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</si>
  <si>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</si>
  <si>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</si>
  <si>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</si>
  <si>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</si>
  <si>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</si>
  <si>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</si>
  <si>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</si>
  <si>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</si>
  <si>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</si>
  <si>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</si>
  <si>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</si>
  <si>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</si>
  <si>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</si>
  <si>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</si>
  <si>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</si>
  <si>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</si>
  <si>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</si>
  <si>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</si>
  <si>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</si>
  <si>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</si>
  <si>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</si>
  <si>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</si>
  <si>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</si>
  <si>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</si>
  <si>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</si>
  <si>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</si>
  <si>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</si>
  <si>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</si>
  <si>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</si>
  <si>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</si>
  <si>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</si>
  <si>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</si>
  <si>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</si>
  <si>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</si>
  <si>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</si>
  <si>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</si>
  <si>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</si>
  <si>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</si>
  <si>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</si>
  <si>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</si>
  <si>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</si>
  <si>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</si>
  <si>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</si>
  <si>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</si>
  <si>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</si>
  <si>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</si>
  <si>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</si>
  <si>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</si>
  <si>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</si>
  <si>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</si>
  <si>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</si>
  <si>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</si>
  <si>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</si>
  <si>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</si>
  <si>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</si>
  <si>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</si>
  <si>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</si>
  <si>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</si>
  <si>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</si>
  <si>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</si>
  <si>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</si>
  <si>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</si>
  <si>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</si>
  <si>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</si>
  <si>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</si>
  <si>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</si>
  <si>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</si>
  <si>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</si>
  <si>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</si>
  <si>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</si>
  <si>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</si>
  <si>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</si>
  <si>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</si>
  <si>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</si>
  <si>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</si>
  <si>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</si>
  <si>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</si>
  <si>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</si>
  <si>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</si>
  <si>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</si>
  <si>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</si>
  <si>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</si>
  <si>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</si>
  <si>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</si>
  <si>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</si>
  <si>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</si>
  <si>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</si>
  <si>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</si>
  <si>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</si>
  <si>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</si>
  <si>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</si>
  <si>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</si>
  <si>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</si>
  <si>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</si>
  <si>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</si>
  <si>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</si>
  <si>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</si>
  <si>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</si>
  <si>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</si>
  <si>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</si>
  <si>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</si>
  <si>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</si>
  <si>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</si>
  <si>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</si>
  <si>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</si>
  <si>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</si>
  <si>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</si>
  <si>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</si>
  <si>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</si>
  <si>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</si>
  <si>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</si>
  <si>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</si>
  <si>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</si>
  <si>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</si>
  <si>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</si>
  <si>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</si>
  <si>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</si>
  <si>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</si>
  <si>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</si>
  <si>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</si>
  <si>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</si>
  <si>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</si>
  <si>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</si>
  <si>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</si>
  <si>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</si>
  <si>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</si>
  <si>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</si>
  <si>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</si>
  <si>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</si>
  <si>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</si>
  <si>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</si>
  <si>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</si>
  <si>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</si>
  <si>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</si>
  <si>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</si>
  <si>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</si>
  <si>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</si>
  <si>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</si>
  <si>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</si>
  <si>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</si>
  <si>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</si>
  <si>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</si>
  <si>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</si>
  <si>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</si>
  <si>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</si>
  <si>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</si>
  <si>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</si>
  <si>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</si>
  <si>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</si>
  <si>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</si>
  <si>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</si>
  <si>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</si>
  <si>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</si>
  <si>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</si>
  <si>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</si>
  <si>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</si>
  <si>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</si>
  <si>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</si>
  <si>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</si>
  <si>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</si>
  <si>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</si>
  <si>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</si>
  <si>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</si>
  <si>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</si>
  <si>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</si>
  <si>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</si>
  <si>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</si>
  <si>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</si>
  <si>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</si>
  <si>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</si>
  <si>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</si>
  <si>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</si>
  <si>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</si>
  <si>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</si>
  <si>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</si>
  <si>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</si>
  <si>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</si>
  <si>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</si>
  <si>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</si>
  <si>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</si>
  <si>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</si>
  <si>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</si>
  <si>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</si>
  <si>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</si>
  <si>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</si>
  <si>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</si>
  <si>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</si>
  <si>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</si>
  <si>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</si>
  <si>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</si>
  <si>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</si>
  <si>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</si>
  <si>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</si>
  <si>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</si>
  <si>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</si>
  <si>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</si>
  <si>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</si>
  <si>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</si>
  <si>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</si>
  <si>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</si>
  <si>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</si>
  <si>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</si>
  <si>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</si>
  <si>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</si>
  <si>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</si>
  <si>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</si>
  <si>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</si>
  <si>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</si>
  <si>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</si>
  <si>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</si>
  <si>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</si>
  <si>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</si>
  <si>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</si>
  <si>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</si>
  <si>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</si>
  <si>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</si>
  <si>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</si>
  <si>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</si>
  <si>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</si>
  <si>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</si>
  <si>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</si>
  <si>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</si>
  <si>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</si>
  <si>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</si>
  <si>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</si>
  <si>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</si>
  <si>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</si>
  <si>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</si>
  <si>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</si>
  <si>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</si>
  <si>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</si>
  <si>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</si>
  <si>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</si>
  <si>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</si>
  <si>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</si>
  <si>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</si>
  <si>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</si>
  <si>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</si>
  <si>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</si>
  <si>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</si>
  <si>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</si>
  <si>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</si>
  <si>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</si>
  <si>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</si>
  <si>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</si>
  <si>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</si>
  <si>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</si>
  <si>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</si>
  <si>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</si>
  <si>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</si>
  <si>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</si>
  <si>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</si>
  <si>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</si>
  <si>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</si>
  <si>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</si>
  <si>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</si>
  <si>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</si>
  <si>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</si>
  <si>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</si>
  <si>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</si>
  <si>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</si>
  <si>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</si>
  <si>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</si>
  <si>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</si>
  <si>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</si>
  <si>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</si>
  <si>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</si>
  <si>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</si>
  <si>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</si>
  <si>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</si>
  <si>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</si>
  <si>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</si>
  <si>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</si>
  <si>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</si>
  <si>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</si>
  <si>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</si>
  <si>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</si>
  <si>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</si>
  <si>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</si>
  <si>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</si>
  <si>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</si>
  <si>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</si>
  <si>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</si>
  <si>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</si>
  <si>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</si>
  <si>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</si>
  <si>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</si>
  <si>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</si>
  <si>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</si>
  <si>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</si>
  <si>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</si>
  <si>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</si>
  <si>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</si>
  <si>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</si>
  <si>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</si>
  <si>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</si>
  <si>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</si>
  <si>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</si>
  <si>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</si>
  <si>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</si>
  <si>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</si>
  <si>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</si>
  <si>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</si>
  <si>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</si>
  <si>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</si>
  <si>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</si>
  <si>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</si>
  <si>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</si>
  <si>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</si>
  <si>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</si>
  <si>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</si>
  <si>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</si>
  <si>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</si>
  <si>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</si>
  <si>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</si>
  <si>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</si>
  <si>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</si>
  <si>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</si>
  <si>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</si>
  <si>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</si>
  <si>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</si>
  <si>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</si>
  <si>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</si>
  <si>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</si>
  <si>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</si>
  <si>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</si>
  <si>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</si>
  <si>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</si>
  <si>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</si>
  <si>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</si>
  <si>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</si>
  <si>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</si>
  <si>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</si>
  <si>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</si>
  <si>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</si>
  <si>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</si>
  <si>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</si>
  <si>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</si>
  <si>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</si>
  <si>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</si>
  <si>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</si>
  <si>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</si>
  <si>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</si>
  <si>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</si>
  <si>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</si>
  <si>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</si>
  <si>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</si>
  <si>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</si>
  <si>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</si>
  <si>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</si>
  <si>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</si>
  <si>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</si>
  <si>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</si>
  <si>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</si>
  <si>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</si>
  <si>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</si>
  <si>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</si>
  <si>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</si>
  <si>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</si>
  <si>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</si>
  <si>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</si>
  <si>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</si>
  <si>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</si>
  <si>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</si>
  <si>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</si>
  <si>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</si>
  <si>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</si>
  <si>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</si>
  <si>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</si>
  <si>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</si>
  <si>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</si>
  <si>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</si>
  <si>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</si>
  <si>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</si>
  <si>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</si>
  <si>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</si>
  <si>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</si>
  <si>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</si>
  <si>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</si>
  <si>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</si>
  <si>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</si>
  <si>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</si>
  <si>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</si>
  <si>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</si>
  <si>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</si>
  <si>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</si>
  <si>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</si>
  <si>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</si>
  <si>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</si>
  <si>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</si>
  <si>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</si>
  <si>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</si>
  <si>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</si>
  <si>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</si>
  <si>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</si>
  <si>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</si>
  <si>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</si>
  <si>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</si>
  <si>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</si>
  <si>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</si>
  <si>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</si>
  <si>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</si>
  <si>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</si>
  <si>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</si>
  <si>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</si>
  <si>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</si>
  <si>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</si>
  <si>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</si>
  <si>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</si>
  <si>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</si>
  <si>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</si>
  <si>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</si>
  <si>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</si>
  <si>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</si>
  <si>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</si>
  <si>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</si>
  <si>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</si>
  <si>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</si>
  <si>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</si>
  <si>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</si>
  <si>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</si>
  <si>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</si>
  <si>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</si>
  <si>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</si>
  <si>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</si>
  <si>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</si>
  <si>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</si>
  <si>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</si>
  <si>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</si>
  <si>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</si>
  <si>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</si>
  <si>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</si>
  <si>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</si>
  <si>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</si>
  <si>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</si>
  <si>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</si>
  <si>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</si>
  <si>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</si>
  <si>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</si>
  <si>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</si>
  <si>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</si>
  <si>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</si>
  <si>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</si>
  <si>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</si>
  <si>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</si>
  <si>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</si>
  <si>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</si>
  <si>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</si>
  <si>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</si>
  <si>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</si>
  <si>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</si>
  <si>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</si>
  <si>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</si>
  <si>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</si>
  <si>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</si>
  <si>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</si>
  <si>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</si>
  <si>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</si>
  <si>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</si>
  <si>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</si>
  <si>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</si>
  <si>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</si>
  <si>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</si>
  <si>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</si>
  <si>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</si>
  <si>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</si>
  <si>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</si>
  <si>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</si>
  <si>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</si>
  <si>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</si>
  <si>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</si>
  <si>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</si>
  <si>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</si>
  <si>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</si>
  <si>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</si>
  <si>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</si>
  <si>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</si>
  <si>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</si>
  <si>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</si>
  <si>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</si>
  <si>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</si>
  <si>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</si>
  <si>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</si>
  <si>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</si>
  <si>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</si>
  <si>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</si>
  <si>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</si>
  <si>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</si>
  <si>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</si>
  <si>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</si>
  <si>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</si>
  <si>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</si>
  <si>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</si>
  <si>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</si>
  <si>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</si>
  <si>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</si>
  <si>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</si>
  <si>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</si>
  <si>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</si>
  <si>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</si>
  <si>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</si>
  <si>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</si>
  <si>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</si>
  <si>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</si>
  <si>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</si>
  <si>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</si>
  <si>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</si>
  <si>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</si>
  <si>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</si>
  <si>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</si>
  <si>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</si>
  <si>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</si>
  <si>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</si>
  <si>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</si>
  <si>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</si>
  <si>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</si>
  <si>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</si>
  <si>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</si>
  <si>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</si>
  <si>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</si>
  <si>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</si>
  <si>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</si>
  <si>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</si>
  <si>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</si>
  <si>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</si>
  <si>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</si>
  <si>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</si>
  <si>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</si>
  <si>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</si>
  <si>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</si>
  <si>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</si>
  <si>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</si>
  <si>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</si>
  <si>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</si>
  <si>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</si>
  <si>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</si>
  <si>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</si>
  <si>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</si>
  <si>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</si>
  <si>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</si>
  <si>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</si>
  <si>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</si>
  <si>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</si>
  <si>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</si>
  <si>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</si>
  <si>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</si>
  <si>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</si>
  <si>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</si>
  <si>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</si>
  <si>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</si>
  <si>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</si>
  <si>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</si>
  <si>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</si>
  <si>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</si>
  <si>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</si>
  <si>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</si>
  <si>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</si>
  <si>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</si>
  <si>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</si>
  <si>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</si>
  <si>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</si>
  <si>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</si>
  <si>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</si>
  <si>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</si>
  <si>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</si>
  <si>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</si>
  <si>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</si>
  <si>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</si>
  <si>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</si>
  <si>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</si>
  <si>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</si>
  <si>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</si>
  <si>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</si>
  <si>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</si>
  <si>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</si>
  <si>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</si>
  <si>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</si>
  <si>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</si>
  <si>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</si>
  <si>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</si>
  <si>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</si>
  <si>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</si>
  <si>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</si>
  <si>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</si>
  <si>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</si>
  <si>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</si>
  <si>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</si>
  <si>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</si>
  <si>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</si>
  <si>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</si>
  <si>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</si>
  <si>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</si>
  <si>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</si>
  <si>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</si>
  <si>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</si>
  <si>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</si>
  <si>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</si>
  <si>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</si>
  <si>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</si>
  <si>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</si>
  <si>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</si>
  <si>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</si>
  <si>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</si>
  <si>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</si>
  <si>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</si>
  <si>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</si>
  <si>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</si>
  <si>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</si>
  <si>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</si>
  <si>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</si>
  <si>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</si>
  <si>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</si>
  <si>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</si>
  <si>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</si>
  <si>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</si>
  <si>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</si>
  <si>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</si>
  <si>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</si>
  <si>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</si>
  <si>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</si>
  <si>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</si>
  <si>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</si>
  <si>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</si>
  <si>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</si>
  <si>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</si>
  <si>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</si>
  <si>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</si>
  <si>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</si>
  <si>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</si>
  <si>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</si>
  <si>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</si>
  <si>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</si>
  <si>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</si>
  <si>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</si>
  <si>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</si>
  <si>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</si>
  <si>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</si>
  <si>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</si>
  <si>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</si>
  <si>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</si>
  <si>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</si>
  <si>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</si>
  <si>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</si>
  <si>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</si>
  <si>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</si>
  <si>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</si>
  <si>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</si>
  <si>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</si>
  <si>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</si>
  <si>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</si>
  <si>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</si>
  <si>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</si>
  <si>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</si>
  <si>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</si>
  <si>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</si>
  <si>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</si>
  <si>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</si>
  <si>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</si>
  <si>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</si>
  <si>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</si>
  <si>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</si>
  <si>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</si>
  <si>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</si>
  <si>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</si>
  <si>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</si>
  <si>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</si>
  <si>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</si>
  <si>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</si>
  <si>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</si>
  <si>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</si>
  <si>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</si>
  <si>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</si>
  <si>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</si>
  <si>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</si>
  <si>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</si>
  <si>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</si>
  <si>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</si>
  <si>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</si>
  <si>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</si>
  <si>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</si>
  <si>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</si>
  <si>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</si>
  <si>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</si>
  <si>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</si>
  <si>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</si>
  <si>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</si>
  <si>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</si>
  <si>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</si>
  <si>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</si>
  <si>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</si>
  <si>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</si>
  <si>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</si>
  <si>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</si>
  <si>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</si>
  <si>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</si>
  <si>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</si>
  <si>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</si>
  <si>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</si>
  <si>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</si>
  <si>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</si>
  <si>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</si>
  <si>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</si>
  <si>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</si>
  <si>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</si>
  <si>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</si>
  <si>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</si>
  <si>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</si>
  <si>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</si>
  <si>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</si>
  <si>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</si>
  <si>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</si>
  <si>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</si>
  <si>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</si>
  <si>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</si>
  <si>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</si>
  <si>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</si>
  <si>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</si>
  <si>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</si>
  <si>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</si>
  <si>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</si>
  <si>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</si>
  <si>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</si>
  <si>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</si>
  <si>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</si>
  <si>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</si>
  <si>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</si>
  <si>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</si>
  <si>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</si>
  <si>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</si>
  <si>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</si>
  <si>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</si>
  <si>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</si>
  <si>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</si>
  <si>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</si>
  <si>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</si>
  <si>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</si>
  <si>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</si>
  <si>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</si>
  <si>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</si>
  <si>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</si>
  <si>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</si>
  <si>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</si>
  <si>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</si>
  <si>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</si>
  <si>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</si>
  <si>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</si>
  <si>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</si>
  <si>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</si>
  <si>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</si>
  <si>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</si>
  <si>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</si>
  <si>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</si>
  <si>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</si>
  <si>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</si>
  <si>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</si>
  <si>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</si>
  <si>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</si>
  <si>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</si>
  <si>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</si>
  <si>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</si>
  <si>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</si>
  <si>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</si>
  <si>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</si>
  <si>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</si>
  <si>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</si>
  <si>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</si>
  <si>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</si>
  <si>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</si>
  <si>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</si>
  <si>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</si>
  <si>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</si>
  <si>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</si>
  <si>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</si>
  <si>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</si>
  <si>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</si>
  <si>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</si>
  <si>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</si>
  <si>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</si>
  <si>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</si>
  <si>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</si>
  <si>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</si>
  <si>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</si>
  <si>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</si>
  <si>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</si>
  <si>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</si>
  <si>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</si>
  <si>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</si>
  <si>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</si>
  <si>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</si>
  <si>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</si>
  <si>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</si>
  <si>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</si>
  <si>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</si>
  <si>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</si>
  <si>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</si>
  <si>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</si>
  <si>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</si>
  <si>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</si>
  <si>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</si>
  <si>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</si>
  <si>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</si>
  <si>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</si>
  <si>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</si>
  <si>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</si>
  <si>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</si>
  <si>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</si>
  <si>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</si>
  <si>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</si>
  <si>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</si>
  <si>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</si>
  <si>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</si>
  <si>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</si>
  <si>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</si>
  <si>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</si>
  <si>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</si>
  <si>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</si>
  <si>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</si>
  <si>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</si>
  <si>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</si>
  <si>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</si>
  <si>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</si>
  <si>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</si>
  <si>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</si>
  <si>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</si>
  <si>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</si>
  <si>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</si>
  <si>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</si>
  <si>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</si>
  <si>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</si>
  <si>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</si>
  <si>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</si>
  <si>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</si>
  <si>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</si>
  <si>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</si>
  <si>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</si>
  <si>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</si>
  <si>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</si>
  <si>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</si>
  <si>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</si>
  <si>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</si>
  <si>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</si>
  <si>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</si>
  <si>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</si>
  <si>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</si>
  <si>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</si>
  <si>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</si>
  <si>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</si>
  <si>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</si>
  <si>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</si>
  <si>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</si>
  <si>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</si>
  <si>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</si>
  <si>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</si>
  <si>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</si>
  <si>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</si>
  <si>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</si>
  <si>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</si>
  <si>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</si>
  <si>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</si>
  <si>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</si>
  <si>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</si>
  <si>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</si>
  <si>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</si>
  <si>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</si>
  <si>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</si>
  <si>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</si>
  <si>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</si>
  <si>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</si>
  <si>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</si>
  <si>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</si>
  <si>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</si>
  <si>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</si>
  <si>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</si>
  <si>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</si>
  <si>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</si>
  <si>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</si>
  <si>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</si>
  <si>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</si>
  <si>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</si>
  <si>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</si>
  <si>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</si>
  <si>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</si>
  <si>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</si>
  <si>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</si>
  <si>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</si>
  <si>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</si>
  <si>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</si>
  <si>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</si>
  <si>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</si>
  <si>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</si>
  <si>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</si>
  <si>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</si>
  <si>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</si>
  <si>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</si>
  <si>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</si>
  <si>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</si>
  <si>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</si>
  <si>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</si>
  <si>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</si>
  <si>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</si>
  <si>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</si>
  <si>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</si>
  <si>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</si>
  <si>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</si>
  <si>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</si>
  <si>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</si>
  <si>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</si>
  <si>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</si>
  <si>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</si>
  <si>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</si>
  <si>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</si>
  <si>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</si>
  <si>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</si>
  <si>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</si>
  <si>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</si>
  <si>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</si>
  <si>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</si>
  <si>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</si>
  <si>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</si>
  <si>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</si>
  <si>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</si>
  <si>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</si>
  <si>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</si>
  <si>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</si>
  <si>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</si>
  <si>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</si>
  <si>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</si>
  <si>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</si>
  <si>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</si>
  <si>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</si>
  <si>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</si>
  <si>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</si>
  <si>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</si>
  <si>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</si>
  <si>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</si>
  <si>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</si>
  <si>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</si>
  <si>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</si>
  <si>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</si>
  <si>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</si>
  <si>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</si>
  <si>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</si>
  <si>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</si>
  <si>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</si>
  <si>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</si>
  <si>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</si>
  <si>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</si>
  <si>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</si>
  <si>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</si>
  <si>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</si>
  <si>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</si>
  <si>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</si>
  <si>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</si>
  <si>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</si>
  <si>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</si>
  <si>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</si>
  <si>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</si>
  <si>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</si>
  <si>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</si>
  <si>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</si>
  <si>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</si>
  <si>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</si>
  <si>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</si>
  <si>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</si>
  <si>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</si>
  <si>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</si>
  <si>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</si>
  <si>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</si>
  <si>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</si>
  <si>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</si>
  <si>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</si>
  <si>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</si>
  <si>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</si>
  <si>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</si>
  <si>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</si>
  <si>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</si>
  <si>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</si>
  <si>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</si>
  <si>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</si>
  <si>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</si>
  <si>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</si>
  <si>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</si>
  <si>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</si>
  <si>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</si>
  <si>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</si>
  <si>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</si>
  <si>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</si>
  <si>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</si>
  <si>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</si>
  <si>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</si>
  <si>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</si>
  <si>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</si>
  <si>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70 km</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</si>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</sst>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293.45218009259406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12.957191666668223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45956.40060601852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45956.40060601852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45956.40060601852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45956.40060601852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45956.40060601852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45956.40060601852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45956.40060601852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45956.40060601852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45956.40060601852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45956.40060601852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45956.40060601852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45956.40060601852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45956.40060601852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45956.40060601852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45956.40060601852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45956.40060601852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45956.40060601852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45956.40060601852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45956.40060601852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45956.40060601852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45956.40060601852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45956.40060601852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45956.40060601852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45956.40060601852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45956.40060601852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45956.40060601852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45956.40060601852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45956.40060601852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45956.40060601852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45956.40060601852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45956.40060601852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45956.40060601852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45956.40060601852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45956.40060601852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45956.40060601852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45956.40060601852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45956.40060601852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45956.40060601852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45956.40060601852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45956.40060601852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45956.40060601852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45956.40060601852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45956.40060601852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45956.40060601852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45956.40060601852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45956.40060601852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45956.40060601852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45956.40060601852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45956.40060601852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45956.40060601852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45956.40060601852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45956.40060601852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45956.40060601852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45956.40060601852</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45956.40060601852</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A9ABA12E-60CB-4F27-A50D-0DA4493E2E87}"/>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tabSelected="1"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131.40076805555873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11.904830555555236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45956.40060601852</v>
      </c>
      <c r="H5" s="172">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45956.40060601852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45956.40060601852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45956.40060601852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45956.40060601852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45956.40060601852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45956.40060601852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45956.40060601852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45956.40060601852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45956.40060601852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45956.40060601852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45956.40060601852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45956.40060601852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45956.40060601852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45956.40060601852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45956.40060601852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45956.40060601852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45956.40060601852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45956.40060601852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45956.40060601852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45956.40060601852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45956.40060601852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45956.40060601852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45956.40060601852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45956.40060601852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45956.40060601852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45956.40060601852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45956.40060601852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45956.40060601852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45956.40060601852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45956.40060601852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45956.40060601852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45956.40060601852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45956.40060601852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45956.40060601852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45956.40060601852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45956.40060601852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45956.40060601852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45956.40060601852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45956.40060601852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45956.40060601852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45956.40060601852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45956.40060601852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45956.40060601852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45956.40060601852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45956.40060601852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45956.40060601852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45956.40060601852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45956.40060601852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45956.40060601852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45956.40060601852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45956.40060601852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45956.40060601852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45956.40060601852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45956.40060601852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45956.40060601852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45956.40060601852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45956.40060601852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45956.40060601852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45956.40060601852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45956.40060601852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45956.40060601852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45956.40060601852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45956.40060601852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45956.40060601852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45956.40060601852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45956.40060601852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45956.40060601852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45956.40060601852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45956.40060601852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45956.40060601852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45956.40060601852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45956.40060601852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45956.40060601852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45956.40060601852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45956.40060601852</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45956.40060601852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45956.40060601852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45956.40060601852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45956.40060601852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45956.40060601852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45956.40060601852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45956.40060601852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45956.40060601852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45956.40060601852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45956.40060601852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45956.40060601852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45956.40060601852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45956.40060601852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45956.40060601852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45956.40060601852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45956.40060601852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45956.40060601852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45956.40060601852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45956.40060601852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45956.40060601852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45956.40060601852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45956.40060601852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45956.40060601852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45956.40060601852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45956.40060601852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45956.40060601852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45956.40060601852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45956.40060601852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45956.40060601852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45956.40060601852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45956.40060601852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45956.40060601852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45956.40060601852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45956.40060601852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45956.40060601852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45956.40060601852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45956.40060601852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45956.40060601852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45956.40060601852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45956.40060601852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45956.40060601852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45956.40060601852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45956.40060601852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45956.40060601852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45956.40060601852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45956.40060601852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45956.40060601852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45956.40060601852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45956.40060601852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45956.40060601852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45956.40060601852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45956.40060601852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45956.40060601852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45956.40060601852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45956.40060601852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45956.40060601852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45956.40060601852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45956.40060601852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45956.40060601852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45956.40060601852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45956.40060601852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45956.40060601852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45956.40060601852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45956.40060601852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45956.40060601852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45956.40060601852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45956.40060601852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45956.40060601852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45956.40060601852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45956.40060601852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45956.40060601852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45956.40060601852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45956.40060601852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45956.40060601852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45956.40060601852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45956.40060601852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45956.40060601852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45956.40060601852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45956.40060601852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45956.40060601852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45956.40060601852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45956.40060601852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45956.40060601852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45956.40060601852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45956.40060601852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45956.40060601852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45956.40060601852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45956.40060601852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45956.40060601852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45956.40060601852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45956.40060601852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45956.40060601852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45956.40060601852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45956.40060601852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45956.40060601852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45956.40060601852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45956.40060601852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45956.40060601852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45956.40060601852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45956.40060601852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45956.40060601852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45956.40060601852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45956.40060601852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45956.40060601852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45956.40060601852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45956.40060601852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45956.40060601852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45956.40060601852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45956.40060601852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45956.40060601852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45956.40060601852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45956.40060601852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45956.40060601852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45956.40060601852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45956.40060601852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45956.40060601852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45956.40060601852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45956.40060601852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45956.40060601852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45956.40060601852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45956.40060601852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45956.40060601852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45956.40060601852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45956.40060601852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45956.40060601852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45956.40060601852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45956.40060601852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45956.40060601852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45956.40060601852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45956.40060601852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45956.40060601852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45956.40060601852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45956.40060601852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45956.40060601852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45956.40060601852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45956.40060601852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45956.40060601852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45956.40060601852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45956.40060601852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45956.40060601852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45956.40060601852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45956.40060601852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45956.40060601852</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45956.40060601852</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7" sqref="D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45956.40060601852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45956.40060601852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45956.40060601852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45956.40060601852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45956.40060601852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45956.40060601852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45956.40060601852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45956.40060601852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45956.40060601852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45956.40060601852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45956.40060601852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45956.40060601852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45956.40060601852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45956.40060601852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45956.40060601852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45956.40060601852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45956.40060601852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45956.40060601852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45956.40060601852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45956.40060601852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45956.40060601852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45956.40060601852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45956.40060601852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45956.40060601852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45956.40060601852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45956.40060601852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45956.40060601852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45956.40060601852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45956.40060601852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45956.40060601852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45956.40060601852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45956.40060601852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45956.40060601852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45956.40060601852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45956.40060601852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45956.40060601852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45956.40060601852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45956.40060601852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45956.40060601852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45956.40060601852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45956.40060601852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45956.40060601852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45956.40060601852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45956.40060601852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45956.40060601852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45956.40060601852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45956.40060601852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45956.40060601852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45956.40060601852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45956.40060601852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45956.40060601852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45956.40060601852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45956.40060601852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45956.40060601852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45956.40060601852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45956.40060601852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45956.40060601852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45956.40060601852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45956.40060601852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45956.40060601852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45956.40060601852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45956.40060601852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45956.40060601852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45956.40060601852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45956.40060601852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45956.40060601852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45956.40060601852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45956.40060601852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45956.40060601852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45956.40060601852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45956.40060601852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45956.40060601852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45956.40060601852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45956.40060601852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45956.40060601852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45956.40060601852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45956.40060601852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45956.40060601852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45956.40060601852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45956.40060601852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45956.40060601852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45956.40060601852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45956.40060601852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45956.40060601852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45956.40060601852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45956.40060601852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45956.40060601852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45956.40060601852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45956.40060601852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45956.40060601852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45956.40060601852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45956.40060601852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45956.40060601852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45956.40060601852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45956.40060601852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45956.40060601852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45956.40060601852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45956.40060601852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45956.40060601852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45956.40060601852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45956.40060601852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45956.40060601852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45956.40060601852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45956.40060601852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45956.40060601852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45956.40060601852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45956.40060601852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45956.40060601852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45956.40060601852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45956.40060601852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45956.40060601852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45956.40060601852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45956.40060601852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45956.40060601852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45956.40060601852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45956.40060601852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45956.40060601852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45956.40060601852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45956.40060601852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45956.40060601852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45956.40060601852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45956.40060601852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45956.40060601852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45956.40060601852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45956.40060601852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45956.40060601852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45956.40060601852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45956.40060601852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45956.40060601852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45956.40060601852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45956.40060601852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45956.40060601852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45956.40060601852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45956.40060601852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45956.40060601852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45956.40060601852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45956.40060601852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45956.40060601852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45956.40060601852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45956.40060601852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45956.40060601852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45956.40060601852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45956.40060601852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45956.40060601852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45956.40060601852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45956.40060601852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45956.40060601852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45956.40060601852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45956.40060601852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45956.40060601852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45956.40060601852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45956.40060601852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45956.40060601852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45956.40060601852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45956.40060601852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45956.40060601852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45956.40060601852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45956.40060601852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45956.40060601852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45956.40060601852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45956.40060601852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45956.40060601852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45956.40060601852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45956.40060601852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45956.40060601852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45956.40060601852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45956.40060601852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45956.40060601852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45956.40060601852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45956.40060601852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45956.40060601852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45956.40060601852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45956.40060601852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45956.40060601852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45956.40060601852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45956.40060601852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45956.40060601852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45956.40060601852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45956.40060601852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45956.40060601852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45956.40060601852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45956.40060601852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45956.40060601852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45956.40060601852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45956.40060601852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45956.40060601852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45956.40060601852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45956.40060601852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45956.40060601852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45956.40060601852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45956.40060601852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45956.40060601852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45956.40060601852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45956.40060601852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45956.40060601852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45956.40060601852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45956.40060601852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45956.40060601852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45956.40060601852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45956.40060601852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45956.40060601852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45956.40060601852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45956.40060601852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45956.40060601852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45956.40060601852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45956.40060601852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45956.40060601852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45956.40060601852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45956.40060601852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45956.40060601852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45956.40060601852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45956.40060601852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45956.40060601852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45956.40060601852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45956.40060601852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45956.40060601852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45956.40060601852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45956.40060601852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45956.40060601852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45956.40060601852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45956.40060601852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45956.40060601852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45956.40060601852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45956.40060601852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45956.40060601852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45956.40060601852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45956.40060601852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45956.40060601852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45956.40060601852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45956.40060601852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45956.40060601852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45956.40060601852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45956.40060601852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45956.40060601852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45956.40060601852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45956.40060601852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45956.40060601852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45956.40060601852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45956.40060601852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45956.40060601852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45956.40060601852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45956.40060601852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45956.40060601852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45956.40060601852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45956.40060601852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45956.40060601852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45956.40060601852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45956.40060601852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45956.40060601852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45956.40060601852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45956.40060601852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45956.40060601852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45956.40060601852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45956.40060601852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45956.40060601852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45956.40060601852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45956.40060601852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45956.40060601852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45956.40060601852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45956.40060601852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45956.40060601852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45956.40060601852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45956.40060601852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45956.40060601852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45956.40060601852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45956.40060601852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45956.40060601852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45956.40060601852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45956.40060601852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45956.40060601852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45956.40060601852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45956.40060601852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45956.40060601852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45956.40060601852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45956.40060601852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45956.40060601852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45956.40060601852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45956.40060601852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45956.40060601852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45956.40060601852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45956.40060601852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45956.40060601852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45956.40060601852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45956.40060601852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45956.40060601852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45956.40060601852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45956.40060601852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45956.40060601852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45956.40060601852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45956.40060601852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45956.40060601852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45956.40060601852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45956.40060601852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45956.40060601852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45956.40060601852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45956.40060601852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45956.40060601852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45956.40060601852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45956.40060601852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45956.40060601852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45956.40060601852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45956.40060601852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45956.40060601852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45956.40060601852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45956.40060601852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45956.40060601852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45956.40060601852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45956.40060601852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45956.40060601852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45956.40060601852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45956.40060601852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45956.40060601852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45956.40060601852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45956.40060601852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45956.40060601852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45956.40060601852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45956.40060601852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45956.40060601852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45956.40060601852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45956.40060601852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45956.40060601852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45956.40060601852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45956.40060601852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45956.40060601852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45956.40060601852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45956.40060601852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45956.40060601852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45956.40060601852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45956.40060601852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45956.40060601852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45956.40060601852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45956.40060601852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45956.40060601852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45956.40060601852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45956.40060601852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45956.40060601852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45956.40060601852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45956.40060601852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45956.40060601852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45956.40060601852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45956.40060601852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45956.40060601852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45956.40060601852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45956.40060601852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45956.40060601852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45956.40060601852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45956.40060601852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45956.40060601852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45956.40060601852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45956.40060601852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45956.40060601852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45956.40060601852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45956.40060601852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45956.40060601852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45956.40060601852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45956.40060601852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45956.40060601852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45956.40060601852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45956.40060601852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45956.40060601852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45956.40060601852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45956.40060601852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45956.40060601852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45956.40060601852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45956.40060601852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45956.40060601852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45956.40060601852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45956.40060601852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45956.40060601852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45956.40060601852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45956.40060601852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45956.40060601852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45956.40060601852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45956.40060601852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45956.40060601852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45956.40060601852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45956.40060601852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45956.40060601852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45956.40060601852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45956.40060601852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45956.40060601852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45956.40060601852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45956.40060601852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45956.40060601852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45956.40060601852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45956.40060601852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45956.40060601852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45956.40060601852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45956.40060601852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45956.40060601852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45956.40060601852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45956.40060601852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45956.40060601852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45956.40060601852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45956.40060601852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45956.40060601852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45956.40060601852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45956.40060601852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45956.40060601852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45956.40060601852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45956.40060601852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45956.40060601852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45956.40060601852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45956.40060601852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45956.40060601852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45956.40060601852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45956.40060601852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45956.40060601852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45956.40060601852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45956.40060601852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45956.40060601852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45956.40060601852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45956.40060601852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45956.40060601852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45956.40060601852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45956.40060601852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45956.40060601852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45956.40060601852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45956.40060601852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45956.40060601852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45956.40060601852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45956.40060601852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45956.40060601852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45956.40060601852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45956.40060601852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45956.40060601852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45956.40060601852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45956.40060601852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45956.40060601852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45956.40060601852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45956.40060601852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45956.40060601852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45956.40060601852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45956.40060601852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45956.40060601852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45956.40060601852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45956.40060601852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45956.40060601852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45956.40060601852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45956.40060601852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45956.40060601852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45956.40060601852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45956.40060601852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45956.40060601852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45956.40060601852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45956.40060601852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45956.40060601852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45956.40060601852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45956.40060601852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45956.40060601852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45956.40060601852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45956.40060601852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45956.40060601852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45956.40060601852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45956.40060601852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45956.40060601852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45956.40060601852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45956.40060601852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45956.40060601852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45956.40060601852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45956.40060601852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45956.40060601852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45956.40060601852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45956.40060601852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45956.40060601852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45956.40060601852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45956.40060601852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45956.40060601852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45956.40060601852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45956.40060601852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45956.40060601852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45956.40060601852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45956.40060601852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45956.40060601852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45956.40060601852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45956.40060601852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45956.40060601852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45956.40060601852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45956.40060601852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45956.40060601852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45956.40060601852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45956.40060601852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45956.40060601852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45956.40060601852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45956.40060601852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45956.40060601852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45956.40060601852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45956.40060601852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45956.40060601852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45956.40060601852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45956.40060601852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45956.40060601852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45956.40060601852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45956.40060601852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45956.40060601852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45956.40060601852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45956.40060601852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45956.40060601852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45956.40060601852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45956.40060601852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45956.40060601852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45956.40060601852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45956.40060601852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45956.40060601852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45956.40060601852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45956.40060601852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45956.40060601852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45956.40060601852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45956.40060601852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45956.40060601852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45956.40060601852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45956.40060601852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45956.40060601852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45956.40060601852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45956.40060601852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45956.40060601852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45956.40060601852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45956.40060601852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45956.40060601852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45956.40060601852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45956.40060601852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45956.40060601852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45956.40060601852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45956.40060601852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45956.40060601852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45956.40060601852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45956.40060601852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45956.40060601852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45956.40060601852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45956.40060601852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45956.40060601852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45956.40060601852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45956.40060601852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45956.40060601852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45956.40060601852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45956.40060601852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45956.40060601852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45956.40060601852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45956.40060601852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45956.40060601852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45956.40060601852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45956.40060601852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45956.40060601852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45956.40060601852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45956.40060601852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45956.40060601852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45956.40060601852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45956.40060601852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45956.40060601852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45956.40060601852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45956.40060601852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45956.40060601852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45956.40060601852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45956.40060601852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45956.40060601852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45956.40060601852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45956.40060601852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45956.40060601852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45956.40060601852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45956.40060601852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45956.40060601852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45956.40060601852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45956.40060601852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45956.40060601852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45956.40060601852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45956.40060601852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45956.40060601852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45956.40060601852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45956.40060601852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45956.40060601852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45956.40060601852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45956.40060601852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45956.40060601852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45956.40060601852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45956.40060601852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45956.40060601852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45956.40060601852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45956.40060601852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45956.40060601852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45956.40060601852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45956.40060601852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45956.40060601852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45956.40060601852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45956.40060601852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45956.40060601852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45956.40060601852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45956.40060601852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45956.40060601852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45956.40060601852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45956.40060601852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45956.40060601852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45956.40060601852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45956.40060601852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45956.40060601852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45956.40060601852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45956.40060601852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45956.40060601852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45956.40060601852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45956.40060601852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45956.40060601852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45956.40060601852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45956.40060601852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45956.40060601852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45956.40060601852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45956.40060601852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45956.40060601852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45956.40060601852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45956.40060601852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45956.40060601852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45956.40060601852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45956.40060601852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45956.40060601852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45956.40060601852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45956.40060601852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45956.40060601852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45956.40060601852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45956.40060601852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45956.40060601852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45956.40060601852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45956.40060601852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45956.40060601852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45956.40060601852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45956.40060601852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45956.40060601852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45956.40060601852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45956.40060601852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45956.40060601852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45956.40060601852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45956.40060601852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45956.40060601852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45956.40060601852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45956.40060601852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45956.40060601852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45956.40060601852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45956.40060601852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45956.40060601852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45956.40060601852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45956.40060601852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45956.40060601852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45956.40060601852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45956.40060601852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45956.40060601852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45956.40060601852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45956.40060601852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45956.40060601852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45956.40060601852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45956.40060601852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45956.40060601852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45956.40060601852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45956.40060601852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45956.40060601852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45956.40060601852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45956.40060601852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45956.40060601852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45956.40060601852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45956.40060601852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45956.40060601852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45956.40060601852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45956.40060601852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45956.40060601852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45956.40060601852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45956.40060601852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45956.40060601852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45956.40060601852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45956.40060601852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45956.40060601852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45956.40060601852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45956.40060601852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45956.40060601852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45956.40060601852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45956.40060601852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45956.40060601852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45956.40060601852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45956.40060601852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45956.40060601852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45956.40060601852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45956.40060601852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45956.40060601852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45956.40060601852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45956.40060601852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45956.40060601852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45956.40060601852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45956.40060601852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45956.40060601852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45956.40060601852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45956.40060601852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45956.40060601852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45956.40060601852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45956.40060601852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45956.40060601852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45956.40060601852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45956.40060601852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45956.40060601852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45956.40060601852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45956.40060601852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45956.40060601852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45956.40060601852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45956.40060601852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45956.40060601852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45956.40060601852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45956.40060601852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45956.40060601852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45956.40060601852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45956.40060601852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45956.40060601852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45956.40060601852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45956.40060601852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45956.40060601852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45956.40060601852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45956.40060601852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45956.40060601852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45956.40060601852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45956.40060601852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45956.40060601852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45956.40060601852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45956.40060601852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45956.40060601852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45956.40060601852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45956.40060601852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45956.40060601852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45956.40060601852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45956.40060601852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45956.40060601852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45956.40060601852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45956.40060601852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45956.40060601852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45956.40060601852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45956.40060601852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45956.40060601852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45956.40060601852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45956.40060601852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45956.40060601852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45956.40060601852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45956.40060601852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45956.40060601852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45956.40060601852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45956.40060601852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45956.40060601852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45956.40060601852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45956.40060601852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45956.40060601852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45956.40060601852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45956.40060601852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45956.40060601852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45956.40060601852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45956.40060601852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45956.40060601852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45956.40060601852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45956.40060601852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45956.40060601852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45956.40060601852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45956.40060601852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45956.40060601852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45956.40060601852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45956.40060601852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45956.40060601852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45956.40060601852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45956.40060601852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45956.40060601852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45956.40060601852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45956.40060601852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45956.40060601852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45956.40060601852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45956.40060601852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45956.40060601852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45956.40060601852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45956.40060601852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45956.40060601852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45956.40060601852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45956.40060601852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45956.40060601852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45956.40060601852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45956.40060601852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45956.40060601852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45956.40060601852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45956.40060601852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45956.40060601852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45956.40060601852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45956.40060601852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45956.40060601852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45956.40060601852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45956.40060601852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45956.40060601852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45956.40060601852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45956.40060601852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45956.40060601852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45956.40060601852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45956.40060601852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45956.40060601852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45956.40060601852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45956.40060601852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45956.40060601852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45956.40060601852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45956.40060601852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45956.40060601852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45956.40060601852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45956.40060601852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45956.40060601852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45956.40060601852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45956.40060601852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45956.40060601852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45956.40060601852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45956.40060601852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45956.40060601852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45956.40060601852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45956.40060601852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45956.40060601852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45956.40060601852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45956.40060601852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45956.40060601852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45956.40060601852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45956.40060601852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45956.40060601852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45956.40060601852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45956.40060601852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45956.40060601852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45956.40060601852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45956.40060601852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45956.40060601852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45956.40060601852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45956.40060601852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45956.40060601852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45956.40060601852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45956.40060601852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45956.40060601852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45956.40060601852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45956.40060601852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45956.40060601852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45956.40060601852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45956.40060601852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45956.40060601852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45956.40060601852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45956.40060601852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45956.40060601852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45956.40060601852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45956.40060601852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45956.40060601852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45956.40060601852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45956.40060601852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45956.40060601852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45956.40060601852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45956.40060601852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45956.40060601852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45956.40060601852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45956.40060601852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45956.40060601852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45956.40060601852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45956.40060601852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45956.40060601852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45956.40060601852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45956.40060601852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45956.40060601852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45956.40060601852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45956.40060601852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45956.40060601852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45956.40060601852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45956.40060601852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45956.40060601852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45956.40060601852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45956.40060601852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45956.40060601852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45956.40060601852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45956.40060601852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45956.40060601852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45956.40060601852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45956.40060601852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45956.40060601852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45956.40060601852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45956.40060601852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45956.40060601852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45956.40060601852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45956.40060601852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45956.40060601852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45956.40060601852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45956.40060601852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45956.40060601852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45956.40060601852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45956.40060601852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45956.40060601852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45956.40060601852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45956.40060601852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45956.40060601852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45956.40060601852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45956.40060601852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45956.40060601852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45956.40060601852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45956.40060601852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45956.40060601852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45956.40060601852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45956.40060601852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45956.40060601852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45956.40060601852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45956.40060601852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45956.40060601852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45956.40060601852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45956.40060601852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45956.40060601852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45956.40060601852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45956.40060601852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45956.40060601852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45956.40060601852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45956.40060601852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45956.40060601852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45956.40060601852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45956.40060601852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45956.40060601852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45956.40060601852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45956.40060601852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45956.40060601852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45956.40060601852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45956.40060601852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45956.40060601852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45956.40060601852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45956.40060601852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45956.40060601852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45956.40060601852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45956.40060601852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45956.40060601852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45956.40060601852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45956.40060601852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45956.40060601852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45956.40060601852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45956.40060601852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45956.40060601852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45956.40060601852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45956.40060601852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45956.40060601852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45956.40060601852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45956.40060601852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45956.40060601852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45956.40060601852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45956.40060601852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45956.40060601852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45956.40060601852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45956.40060601852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45956.40060601852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45956.40060601852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45956.40060601852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45956.40060601852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45956.40060601852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45956.40060601852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45956.40060601852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45956.40060601852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45956.40060601852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45956.40060601852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45956.40060601852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45956.40060601852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45956.40060601852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45956.40060601852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45956.40060601852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45956.40060601852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45956.40060601852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45956.40060601852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45956.40060601852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45956.40060601852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45956.40060601852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45956.40060601852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45956.40060601852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45956.40060601852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45956.40060601852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45956.40060601852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45956.40060601852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45956.40060601852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45956.40060601852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45956.40060601852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45956.40060601852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45956.40060601852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45956.40060601852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45956.40060601852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45956.40060601852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45956.40060601852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45956.40060601852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45956.40060601852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45956.40060601852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45956.40060601852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45956.40060601852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45956.40060601852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45956.40060601852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45956.40060601852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45956.40060601852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45956.40060601852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45956.40060601852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45956.40060601852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45956.40060601852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45956.40060601852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45956.40060601852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45956.40060601852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45956.40060601852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45956.40060601852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45956.40060601852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45956.40060601852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45956.40060601852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45956.40060601852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45956.40060601852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45956.40060601852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45956.40060601852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45956.40060601852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45956.40060601852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45956.40060601852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45956.40060601852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45956.40060601852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45956.40060601852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45956.40060601852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45956.40060601852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45956.40060601852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45956.40060601852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45956.40060601852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45956.40060601852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45956.40060601852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45956.40060601852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45956.40060601852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45956.40060601852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45956.40060601852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45956.40060601852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45956.40060601852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45956.40060601852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45956.40060601852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45956.40060601852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45956.40060601852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45956.40060601852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45956.40060601852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45956.40060601852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45956.40060601852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45956.40060601852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45956.40060601852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45956.40060601852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45956.40060601852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45956.40060601852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45956.40060601852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45956.40060601852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45956.40060601852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45956.40060601852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45956.40060601852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45956.40060601852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45956.40060601852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45956.40060601852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45956.40060601852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45956.40060601852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45956.40060601852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45956.40060601852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45956.40060601852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45956.40060601852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45956.40060601852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45956.40060601852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45956.40060601852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45956.40060601852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45956.40060601852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45956.40060601852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45956.40060601852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45956.40060601852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45956.40060601852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45956.40060601852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45956.40060601852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45956.40060601852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45956.40060601852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45956.40060601852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45956.40060601852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45956.40060601852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45956.40060601852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45956.40060601852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45956.40060601852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45956.40060601852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45956.40060601852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45956.40060601852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45956.40060601852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45956.40060601852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45956.40060601852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45956.40060601852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45956.40060601852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45956.40060601852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45956.40060601852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45956.40060601852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45956.40060601852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45956.40060601852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45956.40060601852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45956.40060601852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45956.40060601852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45956.40060601852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45956.40060601852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45956.40060601852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45956.40060601852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45956.40060601852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45956.40060601852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45956.40060601852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45956.40060601852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45956.40060601852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45956.40060601852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45956.40060601852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45956.40060601852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45956.40060601852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45956.40060601852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45956.40060601852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45956.40060601852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45956.40060601852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45956.40060601852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45956.40060601852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45956.40060601852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45956.40060601852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45956.40060601852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45956.40060601852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45956.40060601852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45956.40060601852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45956.40060601852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45956.40060601852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45956.40060601852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45956.40060601852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45956.40060601852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45956.40060601852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45956.40060601852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45956.40060601852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45956.40060601852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45956.40060601852</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I20" sqref="I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252.919888425924</v>
      </c>
      <c r="H2" s="99">
        <v>45703.474768518521</v>
      </c>
      <c r="I2" s="123" t="str">
        <f>IFERROR(VLOOKUP(D2,DB!A:F,6,0),"")</f>
        <v>SCECO</v>
      </c>
      <c r="J2" s="123"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2.7658837962953839</v>
      </c>
      <c r="H3" s="123">
        <v>45953.546631944446</v>
      </c>
      <c r="I3" s="123" t="str">
        <f>IFERROR(VLOOKUP(D3,DB!A:F,6,0),"")</f>
        <v>SCECO</v>
      </c>
      <c r="J3" s="123" t="str">
        <f>IFERROR(VLOOKUP(D3,DB!A:G,7,0),"")</f>
        <v>Dead</v>
      </c>
      <c r="K3" s="125" t="s">
        <v>39091</v>
      </c>
      <c r="L3" s="121" t="str">
        <f>IFERROR(VLOOKUP(D3,DB!A:I,9,0),"")</f>
        <v>Latis</v>
      </c>
    </row>
    <row r="4" spans="1:16" ht="15" customHeight="1">
      <c r="A4" s="119" t="s">
        <v>39092</v>
      </c>
      <c r="B4" s="119" t="str">
        <f>IFERROR(VLOOKUP(D4,DB!A:K,11,0),"")</f>
        <v>R4</v>
      </c>
      <c r="C4" s="120">
        <v>1</v>
      </c>
      <c r="D4" s="121" t="s">
        <v>37079</v>
      </c>
      <c r="E4" s="98" t="s">
        <v>38998</v>
      </c>
      <c r="F4" s="123">
        <v>45956.359722222223</v>
      </c>
      <c r="G4" s="124">
        <f ca="1">IFERROR(NOW()-F4,"")</f>
        <v>4.0883796296839137E-2</v>
      </c>
      <c r="H4" s="123">
        <v>45956.35423611111</v>
      </c>
      <c r="I4" s="119" t="str">
        <f>IFERROR(VLOOKUP(D4,DB!A:F,6,0),"")</f>
        <v>SCECO</v>
      </c>
      <c r="J4" s="119" t="str">
        <f>IFERROR(VLOOKUP(D4,DB!A:G,7,0),"")</f>
        <v>Dead</v>
      </c>
      <c r="K4" s="125" t="s">
        <v>39093</v>
      </c>
      <c r="L4" s="121" t="str">
        <f>IFERROR(VLOOKUP(D4,DB!A:I,9,0),"")</f>
        <v>Latis</v>
      </c>
    </row>
    <row r="5" spans="1:16" ht="15" customHeight="1">
      <c r="A5" s="119"/>
      <c r="B5" s="119" t="str">
        <f>IFERROR(VLOOKUP(D5,DB!A:K,11,0),"")</f>
        <v/>
      </c>
      <c r="C5" s="120"/>
      <c r="D5" s="121"/>
      <c r="E5" s="98"/>
      <c r="F5" s="123"/>
      <c r="G5" s="124">
        <f ca="1">IFERROR(NOW()-F5,"")</f>
        <v>45956.40060601852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45956.40060601852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45956.40060601852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45956.40060601852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45956.40060601852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45956.40060601852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45956.40060601852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45956.40060601852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45956.40060601852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45956.40060601852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45956.40060601852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45956.40060601852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45956.40060601852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45956.40060601852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45956.40060601852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45956.40060601852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45956.40060601852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45956.40060601852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45956.40060601852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45956.40060601852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45956.40060601852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45956.40060601852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45956.40060601852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45956.40060601852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45956.40060601852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45956.40060601852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45956.40060601852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45956.40060601852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45956.40060601852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45956.40060601852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45956.40060601852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45956.40060601852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45956.40060601852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45956.40060601852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45956.40060601852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45956.40060601852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45956.40060601852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45956.40060601852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45956.40060601852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45956.40060601852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45956.40060601852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45956.40060601852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45956.40060601852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45956.40060601852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45956.40060601852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45956.40060601852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45956.40060601852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45956.40060601852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45956.40060601852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45956.40060601852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45956.40060601852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45956.40060601852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45956.40060601852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45956.40060601852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45956.40060601852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45956.40060601852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45956.40060601852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45956.40060601852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45956.40060601852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45956.40060601852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45956.40060601852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45956.40060601852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45956.40060601852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45956.40060601852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45956.40060601852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45956.40060601852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45956.40060601852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45956.40060601852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45956.40060601852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45956.40060601852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45956.40060601852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45956.40060601852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45956.40060601852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45956.40060601852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45956.40060601852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45956.40060601852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45956.40060601852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45956.40060601852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45956.40060601852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45956.40060601852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45956.40060601852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45956.40060601852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45956.40060601852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45956.40060601852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45956.40060601852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45956.40060601852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45956.40060601852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45956.40060601852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45956.40060601852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45956.40060601852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45956.40060601852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45956.40060601852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45956.40060601852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45956.40060601852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45956.40060601852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45956.40060601852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45956.40060601852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45956.40060601852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45956.40060601852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45956.40060601852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45956.40060601852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45956.40060601852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45956.40060601852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45956.40060601852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45956.40060601852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45956.40060601852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45956.40060601852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45956.40060601852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45956.40060601852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45956.40060601852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45956.40060601852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45956.40060601852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45956.40060601852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45956.40060601852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45956.40060601852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45956.40060601852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45956.40060601852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45956.40060601852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45956.40060601852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45956.40060601852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45956.40060601852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45956.40060601852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45956.40060601852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45956.40060601852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45956.40060601852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45956.40060601852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45956.40060601852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45956.40060601852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45956.40060601852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45956.40060601852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45956.40060601852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45956.40060601852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45956.40060601852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45956.40060601852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45956.40060601852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45956.40060601852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45956.40060601852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45956.40060601852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45956.40060601852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45956.40060601852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45956.40060601852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45956.40060601852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45956.40060601852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45956.40060601852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45956.40060601852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45956.40060601852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45956.40060601852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45956.40060601852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45956.40060601852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45956.40060601852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45956.40060601852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45956.40060601852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45956.40060601852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45956.40060601852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45956.40060601852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45956.40060601852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45956.40060601852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45956.40060601852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45956.40060601852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45956.40060601852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45956.40060601852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45956.40060601852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45956.40060601852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45956.40060601852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45956.40060601852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45956.40060601852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45956.40060601852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45956.40060601852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45956.40060601852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45956.40060601852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45956.40060601852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45956.40060601852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45956.40060601852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45956.40060601852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45956.40060601852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45956.40060601852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45956.40060601852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45956.40060601852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45956.40060601852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45956.40060601852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45956.40060601852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45956.40060601852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45956.40060601852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45956.40060601852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45956.40060601852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45956.40060601852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45956.40060601852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45956.40060601852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45956.40060601852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45956.40060601852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45956.40060601852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45956.40060601852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45956.40060601852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45956.40060601852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45956.40060601852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45956.40060601852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45956.40060601852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45956.40060601852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45956.40060601852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45956.40060601852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45956.40060601852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45956.40060601852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45956.40060601852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45956.40060601852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45956.40060601852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45956.40060601852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45956.40060601852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45956.40060601852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45956.40060601852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45956.40060601852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45956.40060601852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45956.40060601852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45956.40060601852</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45956.40060601852</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64.568545833331882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30.211728703703557</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7.7394949074077886</v>
      </c>
      <c r="H4" s="153">
        <v>45948.661111111112</v>
      </c>
      <c r="I4" s="152" t="str">
        <f>IFERROR(VLOOKUP(D4,DB!A:F,6,0),"")</f>
        <v>SCECO</v>
      </c>
      <c r="J4" s="152" t="str">
        <f>IFERROR(VLOOKUP(D4,DB!A:G,7,0),"")</f>
        <v>Dead</v>
      </c>
      <c r="K4" s="152" t="s">
        <v>39099</v>
      </c>
      <c r="L4" s="152" t="str">
        <f>IFERROR(VLOOKUP(D4,DB!A:I,9,0),"")</f>
        <v>Latis</v>
      </c>
    </row>
    <row r="5" spans="1:13" ht="30.75">
      <c r="A5" s="152" t="s">
        <v>39100</v>
      </c>
      <c r="B5" s="152" t="str">
        <f>IFERROR(VLOOKUP(D5,DB!A:K,11,0),"")</f>
        <v>R5</v>
      </c>
      <c r="C5" s="152">
        <v>1</v>
      </c>
      <c r="D5" s="152" t="s">
        <v>13007</v>
      </c>
      <c r="E5" s="152" t="s">
        <v>39101</v>
      </c>
      <c r="F5" s="153">
        <v>45956.22047453704</v>
      </c>
      <c r="G5" s="154">
        <f ca="1">IFERROR(NOW()-F5,"")</f>
        <v>0.18013148148020264</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45956.40060601852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45956.40060601852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45956.40060601852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45956.40060601852</v>
      </c>
      <c r="H9" s="153"/>
      <c r="I9" s="152" t="str">
        <f>IFERROR(VLOOKUP(D9,DB!A:F,6,0),"")</f>
        <v/>
      </c>
      <c r="J9" s="152" t="str">
        <f>IFERROR(VLOOKUP(D9,DB!A:G,7,0),"")</f>
        <v/>
      </c>
      <c r="K9" s="152"/>
      <c r="L9" s="152" t="str">
        <f>IFERROR(VLOOKUP(D9,DB!A:I,9,0),"")</f>
        <v/>
      </c>
    </row>
    <row r="10" spans="1:13" ht="15.75">
      <c r="A10" s="152"/>
      <c r="B10" s="152" t="str">
        <f>IFERROR(VLOOKUP(#REF!,DB!A:K,11,0),"")</f>
        <v/>
      </c>
      <c r="C10" s="152"/>
      <c r="D10" s="170"/>
      <c r="E10" s="152"/>
      <c r="F10" s="153"/>
      <c r="G10" s="154">
        <f ca="1">IFERROR(NOW()-F10,"")</f>
        <v>45956.40060601852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45956.40060601852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45956.40060601852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45956.40060601852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45956.40060601852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45956.40060601852</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45956.40060601852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45956.40060601852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45956.40060601852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45956.40060601852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45956.40060601852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45956.40060601852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45956.40060601852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45956.40060601852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45956.40060601852</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45956.40060601852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45956.40060601852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45956.40060601852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45956.40060601852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45956.40060601852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45956.40060601852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45956.40060601852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45956.40060601852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45956.40060601852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45956.40060601852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45956.40060601852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45956.40060601852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45956.40060601852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45956.40060601852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45956.40060601852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45956.40060601852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45956.40060601852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45956.40060601852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45956.40060601852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45956.40060601852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45956.40060601852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45956.40060601852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45956.40060601852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45956.40060601852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45956.40060601852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45956.40060601852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45956.40060601852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45956.40060601852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45956.40060601852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45956.40060601852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45956.40060601852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45956.40060601852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45956.40060601852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45956.40060601852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45956.40060601852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45956.40060601852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45956.40060601852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45956.40060601852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45956.40060601852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45956.40060601852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45956.40060601852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45956.40060601852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45956.40060601852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45956.40060601852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45956.40060601852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45956.40060601852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45956.40060601852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45956.40060601852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45956.40060601852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45956.40060601852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45956.40060601852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45956.40060601852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45956.40060601852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45956.40060601852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45956.40060601852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45956.40060601852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45956.40060601852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45956.40060601852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45956.40060601852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45956.40060601852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45956.40060601852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45956.40060601852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45956.40060601852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45956.40060601852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45956.40060601852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45956.40060601852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45956.40060601852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45956.40060601852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45956.40060601852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45956.40060601852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45956.40060601852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45956.40060601852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45956.40060601852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45956.40060601852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45956.40060601852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45956.40060601852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45956.40060601852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45956.40060601852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45956.40060601852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45956.40060601852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45956.40060601852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45956.40060601852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45956.40060601852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45956.40060601852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45956.40060601852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45956.40060601852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45956.40060601852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45956.40060601852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45956.40060601852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45956.40060601852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45956.40060601852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45956.40060601852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45956.40060601852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45956.40060601852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45956.40060601852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45956.40060601852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45956.40060601852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45956.40060601852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45956.40060601852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45956.40060601852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45956.40060601852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45956.40060601852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45956.40060601852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45956.40060601852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45956.40060601852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45956.40060601852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45956.40060601852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45956.40060601852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45956.40060601852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45956.40060601852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45956.40060601852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45956.40060601852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45956.40060601852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45956.40060601852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45956.40060601852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45956.40060601852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45956.40060601852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45956.40060601852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45956.40060601852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45956.40060601852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45956.40060601852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45956.40060601852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45956.40060601852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45956.40060601852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45956.40060601852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45956.40060601852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45956.40060601852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45956.40060601852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45956.40060601852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45956.40060601852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45956.40060601852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45956.40060601852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45956.40060601852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45956.40060601852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45956.40060601852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45956.40060601852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45956.40060601852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45956.40060601852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45956.40060601852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45956.40060601852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45956.40060601852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45956.40060601852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45956.40060601852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45956.40060601852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45956.40060601852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45956.40060601852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45956.40060601852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45956.40060601852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45956.40060601852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45956.40060601852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45956.40060601852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45956.40060601852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45956.40060601852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45956.40060601852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45956.40060601852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45956.40060601852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45956.40060601852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45956.40060601852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45956.40060601852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45956.40060601852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45956.40060601852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45956.40060601852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45956.40060601852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45956.40060601852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45956.40060601852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45956.40060601852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45956.40060601852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45956.40060601852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45956.40060601852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45956.40060601852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45956.40060601852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45956.40060601852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45956.40060601852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45956.40060601852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45956.40060601852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45956.40060601852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45956.40060601852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45956.40060601852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45956.40060601852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45956.40060601852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45956.40060601852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45956.40060601852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45956.40060601852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45956.40060601852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45956.40060601852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45956.40060601852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45956.40060601852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45956.40060601852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45956.40060601852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45956.40060601852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45956.40060601852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45956.40060601852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45956.40060601852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45956.40060601852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45956.40060601852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45956.40060601852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45956.40060601852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45956.40060601852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45956.40060601852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45956.40060601852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45956.40060601852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45956.40060601852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45956.40060601852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45956.40060601852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45956.40060601852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45956.40060601852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45956.40060601852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45956.40060601852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45956.40060601852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45956.40060601852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45956.40060601852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45956.40060601852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45956.40060601852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45956.40060601852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45956.40060601852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45956.40060601852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45956.40060601852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45956.40060601852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45956.40060601852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45956.40060601852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45956.40060601852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45956.40060601852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45956.40060601852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45956.40060601852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45956.40060601852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45956.40060601852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45956.40060601852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45956.40060601852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45956.40060601852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45956.40060601852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45956.40060601852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45956.40060601852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45956.40060601852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45956.40060601852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45956.40060601852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45956.40060601852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45956.40060601852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45956.40060601852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45956.40060601852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45956.40060601852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45956.40060601852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45956.40060601852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45956.40060601852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45956.40060601852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45956.40060601852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45956.40060601852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45956.40060601852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45956.40060601852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45956.40060601852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45956.40060601852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45956.40060601852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45956.40060601852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45956.40060601852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45956.40060601852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45956.40060601852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45956.40060601852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45956.40060601852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45956.40060601852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45956.40060601852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45956.40060601852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45956.40060601852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45956.40060601852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45956.40060601852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45956.40060601852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45956.40060601852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45956.40060601852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45956.40060601852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45956.40060601852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45956.40060601852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45956.40060601852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45956.40060601852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45956.40060601852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45956.40060601852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45956.40060601852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45956.40060601852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45956.40060601852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45956.40060601852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45956.40060601852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45956.40060601852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45956.40060601852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45956.40060601852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45956.40060601852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45956.40060601852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45956.40060601852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45956.40060601852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45956.40060601852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45956.40060601852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45956.40060601852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45956.40060601852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45956.40060601852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45956.40060601852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45956.40060601852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45956.40060601852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45956.40060601852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45956.40060601852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45956.40060601852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45956.40060601852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45956.40060601852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45956.40060601852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45956.40060601852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45956.40060601852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45956.40060601852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45956.40060601852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45956.40060601852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45956.40060601852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45956.40060601852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45956.40060601852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45956.40060601852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45956.40060601852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45956.40060601852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45956.40060601852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45956.40060601852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45956.40060601852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45956.40060601852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45956.40060601852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45956.40060601852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45956.40060601852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45956.40060601852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45956.40060601852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45956.40060601852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45956.40060601852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45956.40060601852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45956.40060601852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45956.40060601852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45956.40060601852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45956.40060601852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45956.40060601852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45956.40060601852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45956.40060601852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45956.40060601852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45956.40060601852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45956.40060601852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45956.40060601852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45956.40060601852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45956.40060601852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45956.40060601852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45956.40060601852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45956.40060601852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45956.40060601852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45956.40060601852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45956.40060601852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45956.40060601852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45956.40060601852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45956.40060601852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45956.40060601852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45956.40060601852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45956.40060601852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45956.40060601852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45956.40060601852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45956.40060601852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45956.40060601852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45956.40060601852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45956.40060601852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45956.40060601852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45956.40060601852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45956.40060601852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45956.40060601852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45956.40060601852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45956.40060601852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45956.40060601852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45956.40060601852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45956.40060601852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45956.40060601852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45956.40060601852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45956.40060601852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45956.40060601852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45956.40060601852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45956.40060601852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45956.40060601852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45956.40060601852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45956.40060601852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45956.40060601852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45956.40060601852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45956.40060601852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45956.40060601852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45956.40060601852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45956.40060601852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45956.40060601852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45956.40060601852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45956.40060601852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45956.40060601852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45956.40060601852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45956.40060601852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45956.40060601852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45956.40060601852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45956.40060601852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45956.40060601852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45956.40060601852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45956.40060601852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45956.40060601852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45956.40060601852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45956.40060601852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45956.40060601852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45956.40060601852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45956.40060601852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45956.40060601852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45956.40060601852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45956.40060601852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45956.40060601852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45956.40060601852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45956.40060601852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45956.40060601852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45956.40060601852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45956.40060601852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45956.40060601852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45956.40060601852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45956.40060601852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45956.40060601852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45956.40060601852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45956.40060601852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45956.40060601852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45956.40060601852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45956.40060601852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45956.40060601852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45956.40060601852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45956.40060601852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45956.40060601852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45956.40060601852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45956.40060601852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45956.40060601852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45956.40060601852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45956.40060601852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45956.40060601852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45956.40060601852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45956.40060601852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45956.40060601852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45956.40060601852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45956.40060601852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45956.40060601852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45956.40060601852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45956.40060601852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45956.40060601852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45956.40060601852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45956.40060601852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45956.40060601852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45956.40060601852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45956.40060601852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45956.40060601852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45956.40060601852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J11" sqref="J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0.29619629629451083</v>
      </c>
      <c r="H2" s="107">
        <v>45956.092986111114</v>
      </c>
      <c r="I2" s="103" t="str">
        <f>IFERROR(VLOOKUP(D2,DB!A:F,6,0),"")</f>
        <v>Generator-SG</v>
      </c>
      <c r="J2" s="102" t="str">
        <f>IFERROR(VLOOKUP(D2,DB!A:G,7,0),"")</f>
        <v>Vandalized</v>
      </c>
      <c r="K2" s="108" t="s">
        <v>39104</v>
      </c>
      <c r="L2" s="109" t="str">
        <f>IFERROR(VLOOKUP(D2,DB!A:I,9,0),"")</f>
        <v>Latis</v>
      </c>
    </row>
    <row r="3" spans="1:16383" ht="45.75" customHeight="1">
      <c r="A3" s="104" t="s">
        <v>39105</v>
      </c>
      <c r="B3" s="103" t="str">
        <f>IFERROR(VLOOKUP(D3,DB!A:K,11,0),"")</f>
        <v>R6</v>
      </c>
      <c r="C3" s="105">
        <v>1</v>
      </c>
      <c r="D3" s="103" t="s">
        <v>32967</v>
      </c>
      <c r="E3" s="106"/>
      <c r="F3" s="107"/>
      <c r="G3" s="77">
        <f ca="1">IFERROR(NOW()-F3,"-")</f>
        <v>45956.40060601852</v>
      </c>
      <c r="H3" s="107">
        <v>45956.255972222221</v>
      </c>
      <c r="I3" s="103" t="str">
        <f>IFERROR(VLOOKUP(D3,DB!A:F,6,0),"")</f>
        <v>SCECO</v>
      </c>
      <c r="J3" s="102" t="str">
        <f>IFERROR(VLOOKUP(D3,DB!A:G,7,0),"")</f>
        <v>Dead</v>
      </c>
      <c r="K3" s="108" t="s">
        <v>39106</v>
      </c>
      <c r="L3" s="109" t="str">
        <f>IFERROR(VLOOKUP(D3,DB!A:I,9,0),"")</f>
        <v>Latis</v>
      </c>
    </row>
    <row r="4" spans="1:16383" ht="31.5" customHeight="1">
      <c r="A4" s="104" t="s">
        <v>39107</v>
      </c>
      <c r="B4" s="103" t="str">
        <f>IFERROR(VLOOKUP(D4,DB!A:K,11,0),"")</f>
        <v>R6</v>
      </c>
      <c r="C4" s="105">
        <v>2</v>
      </c>
      <c r="D4" s="103" t="s">
        <v>34599</v>
      </c>
      <c r="E4" s="106" t="s">
        <v>38998</v>
      </c>
      <c r="F4" s="107">
        <v>45955.300729166665</v>
      </c>
      <c r="G4" s="77">
        <f ca="1">IFERROR(NOW()-F4,"-")</f>
        <v>1.0998768518547877</v>
      </c>
      <c r="H4" s="171" t="s">
        <v>39108</v>
      </c>
      <c r="I4" s="103" t="str">
        <f>IFERROR(VLOOKUP(D4,DB!A:F,6,0),"")</f>
        <v>SCECO</v>
      </c>
      <c r="J4" s="102" t="str">
        <f>IFERROR(VLOOKUP(D4,DB!A:G,7,0),"")</f>
        <v>Vandalized</v>
      </c>
      <c r="K4" s="108" t="s">
        <v>39109</v>
      </c>
      <c r="L4" s="109" t="str">
        <f>IFERROR(VLOOKUP(D4,DB!A:I,9,0),"")</f>
        <v>Latis</v>
      </c>
    </row>
    <row r="5" spans="1:16383" ht="31.5" customHeight="1">
      <c r="A5" s="104"/>
      <c r="B5" s="103" t="str">
        <f>IFERROR(VLOOKUP(D5,DB!A:K,11,0),"")</f>
        <v/>
      </c>
      <c r="C5" s="105"/>
      <c r="D5" s="103"/>
      <c r="E5" s="106"/>
      <c r="F5" s="107"/>
      <c r="G5" s="77">
        <f ca="1">IFERROR(NOW()-F5,"-")</f>
        <v>45956.40060601852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45956.40060601852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45956.40060601852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45956.40060601852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45956.40060601852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45956.40060601852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45956.40060601852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45956.40060601852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45956.40060601852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45956.40060601852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45956.40060601852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45956.40060601852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45956.40060601852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45956.40060601852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45956.40060601852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45956.40060601852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45956.40060601852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45956.40060601852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45956.40060601852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45956.40060601852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45956.40060601852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45956.40060601852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45956.40060601852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45956.40060601852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45956.40060601852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45956.40060601852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45956.40060601852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45956.40060601852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45956.40060601852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45956.40060601852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45956.40060601852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45956.40060601852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45956.40060601852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45956.40060601852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45956.40060601852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45956.40060601852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45956.40060601852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45956.40060601852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45956.40060601852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45956.40060601852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45956.40060601852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45956.40060601852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45956.40060601852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45956.40060601852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45956.40060601852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45956.40060601852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45956.40060601852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45956.40060601852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45956.40060601852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45956.40060601852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45956.40060601852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45956.40060601852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45956.40060601852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45956.40060601852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45956.40060601852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45956.40060601852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45956.40060601852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45956.40060601852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45956.40060601852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45956.40060601852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45956.40060601852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45956.40060601852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45956.40060601852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45956.40060601852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45956.40060601852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45956.40060601852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45956.40060601852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45956.40060601852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45956.40060601852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45956.40060601852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45956.40060601852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45956.40060601852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45956.40060601852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45956.40060601852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45956.40060601852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45956.40060601852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45956.40060601852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45956.40060601852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45956.40060601852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45956.40060601852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45956.40060601852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45956.40060601852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45956.40060601852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45956.40060601852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45956.40060601852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45956.40060601852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45956.40060601852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45956.40060601852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45956.40060601852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45956.40060601852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45956.40060601852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45956.40060601852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45956.40060601852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45956.40060601852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45956.40060601852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45956.40060601852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45956.40060601852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45956.40060601852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45956.40060601852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45956.40060601852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45956.40060601852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45956.40060601852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45956.40060601852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45956.40060601852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45956.40060601852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45956.40060601852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45956.40060601852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45956.40060601852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45956.40060601852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45956.40060601852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45956.40060601852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45956.40060601852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45956.40060601852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45956.40060601852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45956.40060601852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45956.40060601852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45956.40060601852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45956.40060601852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45956.40060601852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45956.40060601852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45956.40060601852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45956.40060601852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45956.40060601852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45956.40060601852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45956.40060601852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45956.40060601852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45956.40060601852</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45956.40060601852</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45956.40060601852</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2025-10-26T06:36:59Z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