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80" documentId="120_S{2AC9BD13-BADA-5192-A53E-5A8FF88502F6}" xr6:coauthVersionLast="47" xr6:coauthVersionMax="47" xr10:uidLastSave="{3D78C172-305C-439F-A79E-538DA938D15A}"/>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G2" i="9"/>
  <c r="G3" i="9"/>
  <c r="G4" i="9"/>
  <c r="G5" i="9"/>
  <c r="I2" i="9"/>
  <c r="I3" i="9"/>
  <c r="I4" i="9"/>
  <c r="I5" i="9"/>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5" i="3"/>
  <c r="L4" i="9"/>
  <c r="L5" i="9"/>
  <c r="J4" i="9"/>
  <c r="J5" i="9"/>
  <c r="J2" i="9"/>
  <c r="J3" i="9"/>
  <c r="L2" i="9"/>
  <c r="L3" i="9"/>
  <c r="G6" i="9"/>
  <c r="G7" i="9"/>
  <c r="I8" i="9"/>
  <c r="B11"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B6" i="9"/>
  <c r="I6" i="9"/>
  <c r="J6" i="9"/>
  <c r="L6"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<sst xmlns="http://schemas.openxmlformats.org/spreadsheetml/2006/main" count="180297" uniqueCount="39128">
  <si>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</si>
  <si>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</si>
  <si>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</si>
  <si>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</si>
  <si>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</si>
  <si>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</si>
  <si>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</si>
  <si>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</si>
  <si>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</si>
  <si>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</si>
  <si>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</si>
  <si>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</si>
  <si>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</si>
  <si>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</si>
  <si>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</si>
  <si>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</si>
  <si>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</si>
  <si>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</si>
  <si>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</si>
  <si>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</si>
  <si>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</si>
  <si>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</si>
  <si>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</si>
  <si>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</si>
  <si>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</si>
  <si>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</si>
  <si>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</si>
  <si>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</si>
  <si>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</si>
  <si>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</si>
  <si>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</si>
  <si>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</si>
  <si>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</si>
  <si>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</si>
  <si>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</si>
  <si>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</si>
  <si>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</si>
  <si>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</si>
  <si>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</si>
  <si>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</si>
  <si>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</si>
  <si>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</si>
  <si>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</si>
  <si>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</si>
  <si>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</si>
  <si>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</si>
  <si>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</si>
  <si>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</si>
  <si>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</si>
  <si>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</si>
  <si>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</si>
  <si>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</si>
  <si>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</si>
  <si>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</si>
  <si>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</si>
  <si>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</si>
  <si>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</si>
  <si>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</si>
  <si>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</si>
  <si>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</si>
  <si>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</si>
  <si>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</si>
  <si>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</si>
  <si>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</si>
  <si>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</si>
  <si>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</si>
  <si>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</si>
  <si>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</si>
  <si>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</si>
  <si>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</si>
  <si>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</si>
  <si>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</si>
  <si>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</si>
  <si>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</si>
  <si>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</si>
  <si>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</si>
  <si>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</si>
  <si>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</si>
  <si>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</si>
  <si>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</si>
  <si>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</si>
  <si>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</si>
  <si>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</si>
  <si>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</si>
  <si>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</si>
  <si>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</si>
  <si>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</si>
  <si>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</si>
  <si>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</si>
  <si>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</si>
  <si>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</si>
  <si>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</si>
  <si>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</si>
  <si>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</si>
  <si>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</si>
  <si>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</si>
  <si>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</si>
  <si>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</si>
  <si>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</si>
  <si>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</si>
  <si>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</si>
  <si>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</si>
  <si>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</si>
  <si>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</si>
  <si>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</si>
  <si>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</si>
  <si>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</si>
  <si>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</si>
  <si>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</si>
  <si>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</si>
  <si>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</si>
  <si>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</si>
  <si>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</si>
  <si>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</si>
  <si>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</si>
  <si>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</si>
  <si>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</si>
  <si>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</si>
  <si>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</si>
  <si>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</si>
  <si>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</si>
  <si>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</si>
  <si>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</si>
  <si>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</si>
  <si>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</si>
  <si>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</si>
  <si>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</si>
  <si>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</si>
  <si>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</si>
  <si>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</si>
  <si>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</si>
  <si>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</si>
  <si>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</si>
  <si>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</si>
  <si>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</si>
  <si>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</si>
  <si>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</si>
  <si>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</si>
  <si>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</si>
  <si>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</si>
  <si>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</si>
  <si>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</si>
  <si>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</si>
  <si>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</si>
  <si>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</si>
  <si>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</si>
  <si>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</si>
  <si>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</si>
  <si>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</si>
  <si>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</si>
  <si>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</si>
  <si>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</si>
  <si>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</si>
  <si>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</si>
  <si>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</si>
  <si>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</si>
  <si>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</si>
  <si>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</si>
  <si>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</si>
  <si>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</si>
  <si>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</si>
  <si>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</si>
  <si>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</si>
  <si>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</si>
  <si>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</si>
  <si>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</si>
  <si>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</si>
  <si>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</si>
  <si>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</si>
  <si>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</si>
  <si>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</si>
  <si>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</si>
  <si>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</si>
  <si>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</si>
  <si>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</si>
  <si>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</si>
  <si>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</si>
  <si>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</si>
  <si>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</si>
  <si>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</si>
  <si>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</si>
  <si>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</si>
  <si>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</si>
  <si>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</si>
  <si>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</si>
  <si>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</si>
  <si>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</si>
  <si>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</si>
  <si>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</si>
  <si>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</si>
  <si>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</si>
  <si>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</si>
  <si>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</si>
  <si>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</si>
  <si>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</si>
  <si>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</si>
  <si>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</si>
  <si>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</si>
  <si>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</si>
  <si>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</si>
  <si>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</si>
  <si>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</si>
  <si>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</si>
  <si>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</si>
  <si>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</si>
  <si>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</si>
  <si>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</si>
  <si>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</si>
  <si>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</si>
  <si>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</si>
  <si>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</si>
  <si>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</si>
  <si>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</si>
  <si>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</si>
  <si>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</si>
  <si>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</si>
  <si>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</si>
  <si>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</si>
  <si>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</si>
  <si>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</si>
  <si>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</si>
  <si>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</si>
  <si>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</si>
  <si>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</si>
  <si>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</si>
  <si>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</si>
  <si>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</si>
  <si>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</si>
  <si>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</si>
  <si>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</si>
  <si>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</si>
  <si>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</si>
  <si>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</si>
  <si>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</si>
  <si>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</si>
  <si>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</si>
  <si>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</si>
  <si>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</si>
  <si>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</si>
  <si>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</si>
  <si>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</si>
  <si>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</si>
  <si>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</si>
  <si>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</si>
  <si>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</si>
  <si>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</si>
  <si>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</si>
  <si>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</si>
  <si>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</si>
  <si>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</si>
  <si>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</si>
  <si>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</si>
  <si>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</si>
  <si>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</si>
  <si>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</si>
  <si>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</si>
  <si>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</si>
  <si>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</si>
  <si>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</si>
  <si>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</si>
  <si>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</si>
  <si>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</si>
  <si>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</si>
  <si>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</si>
  <si>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</si>
  <si>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</si>
  <si>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</si>
  <si>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</si>
  <si>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</si>
  <si>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</si>
  <si>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</si>
  <si>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</si>
  <si>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</si>
  <si>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</si>
  <si>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</si>
  <si>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</si>
  <si>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</si>
  <si>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</si>
  <si>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</si>
  <si>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</si>
  <si>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</si>
  <si>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</si>
  <si>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</si>
  <si>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</si>
  <si>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</si>
  <si>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</si>
  <si>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</si>
  <si>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</si>
  <si>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</si>
  <si>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</si>
  <si>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</si>
  <si>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</si>
  <si>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</si>
  <si>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</si>
  <si>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</si>
  <si>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</si>
  <si>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</si>
  <si>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</si>
  <si>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</si>
  <si>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</si>
  <si>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</si>
  <si>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</si>
  <si>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</si>
  <si>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</si>
  <si>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</si>
  <si>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</si>
  <si>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</si>
  <si>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</si>
  <si>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</si>
  <si>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</si>
  <si>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</si>
  <si>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</si>
  <si>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</si>
  <si>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</si>
  <si>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</si>
  <si>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</si>
  <si>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</si>
  <si>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</si>
  <si>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</si>
  <si>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</si>
  <si>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</si>
  <si>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</si>
  <si>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</si>
  <si>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</si>
  <si>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</si>
  <si>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</si>
  <si>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</si>
  <si>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</si>
  <si>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</si>
  <si>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</si>
  <si>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</si>
  <si>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</si>
  <si>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</si>
  <si>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</si>
  <si>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</si>
  <si>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</si>
  <si>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</si>
  <si>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</si>
  <si>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</si>
  <si>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</si>
  <si>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</si>
  <si>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</si>
  <si>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</si>
  <si>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</si>
  <si>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</si>
  <si>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</si>
  <si>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</si>
  <si>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</si>
  <si>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</si>
  <si>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</si>
  <si>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</si>
  <si>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</si>
  <si>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</si>
  <si>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</si>
  <si>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</si>
  <si>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</si>
  <si>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</si>
  <si>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</si>
  <si>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</si>
  <si>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</si>
  <si>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</si>
  <si>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</si>
  <si>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</si>
  <si>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</si>
  <si>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</si>
  <si>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</si>
  <si>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</si>
  <si>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</si>
  <si>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</si>
  <si>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</si>
  <si>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</si>
  <si>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</si>
  <si>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</si>
  <si>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</si>
  <si>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</si>
  <si>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</si>
  <si>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</si>
  <si>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</si>
  <si>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</si>
  <si>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</si>
  <si>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</si>
  <si>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</si>
  <si>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</si>
  <si>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</si>
  <si>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</si>
  <si>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</si>
  <si>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</si>
  <si>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</si>
  <si>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</si>
  <si>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</si>
  <si>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</si>
  <si>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</si>
  <si>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</si>
  <si>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</si>
  <si>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</si>
  <si>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</si>
  <si>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</si>
  <si>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</si>
  <si>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</si>
  <si>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</si>
  <si>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</si>
  <si>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</si>
  <si>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</si>
  <si>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</si>
  <si>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</si>
  <si>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</si>
  <si>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</si>
  <si>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</si>
  <si>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</si>
  <si>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</si>
  <si>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</si>
  <si>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</si>
  <si>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</si>
  <si>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</si>
  <si>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</si>
  <si>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</si>
  <si>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</si>
  <si>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</si>
  <si>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</si>
  <si>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</si>
  <si>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</si>
  <si>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</si>
  <si>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</si>
  <si>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</si>
  <si>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</si>
  <si>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</si>
  <si>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</si>
  <si>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</si>
  <si>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</si>
  <si>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</si>
  <si>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</si>
  <si>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</si>
  <si>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</si>
  <si>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</si>
  <si>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</si>
  <si>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</si>
  <si>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</si>
  <si>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</si>
  <si>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</si>
  <si>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</si>
  <si>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</si>
  <si>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</si>
  <si>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</si>
  <si>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</si>
  <si>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</si>
  <si>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</si>
  <si>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</si>
  <si>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</si>
  <si>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</si>
  <si>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</si>
  <si>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</si>
  <si>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</si>
  <si>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</si>
  <si>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</si>
  <si>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</si>
  <si>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</si>
  <si>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</si>
  <si>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</si>
  <si>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</si>
  <si>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</si>
  <si>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</si>
  <si>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</si>
  <si>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</si>
  <si>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</si>
  <si>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</si>
  <si>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</si>
  <si>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</si>
  <si>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</si>
  <si>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</si>
  <si>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</si>
  <si>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</si>
  <si>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</si>
  <si>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</si>
  <si>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</si>
  <si>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</si>
  <si>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</si>
  <si>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</si>
  <si>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</si>
  <si>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</si>
  <si>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</si>
  <si>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</si>
  <si>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</si>
  <si>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</si>
  <si>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</si>
  <si>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</si>
  <si>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</si>
  <si>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</si>
  <si>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</si>
  <si>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</si>
  <si>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</si>
  <si>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</si>
  <si>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</si>
  <si>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</si>
  <si>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</si>
  <si>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</si>
  <si>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</si>
  <si>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</si>
  <si>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</si>
  <si>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</si>
  <si>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</si>
  <si>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</si>
  <si>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</si>
  <si>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</si>
  <si>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</si>
  <si>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</si>
  <si>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</si>
  <si>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</si>
  <si>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</si>
  <si>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</si>
  <si>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</si>
  <si>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</si>
  <si>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</si>
  <si>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</si>
  <si>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</si>
  <si>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</si>
  <si>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</si>
  <si>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</si>
  <si>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</si>
  <si>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</si>
  <si>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</si>
  <si>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</si>
  <si>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</si>
  <si>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</si>
  <si>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</si>
  <si>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</si>
  <si>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</si>
  <si>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</si>
  <si>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</si>
  <si>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</si>
  <si>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</si>
  <si>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</si>
  <si>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</si>
  <si>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</si>
  <si>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</si>
  <si>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</si>
  <si>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</si>
  <si>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</si>
  <si>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</si>
  <si>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</si>
  <si>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</si>
  <si>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</si>
  <si>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</si>
  <si>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</si>
  <si>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</si>
  <si>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</si>
  <si>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</si>
  <si>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</si>
  <si>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</si>
  <si>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</si>
  <si>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</si>
  <si>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</si>
  <si>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</si>
  <si>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</si>
  <si>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</si>
  <si>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</si>
  <si>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</si>
  <si>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</si>
  <si>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</si>
  <si>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</si>
  <si>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</si>
  <si>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</si>
  <si>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</si>
  <si>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</si>
  <si>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</si>
  <si>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</si>
  <si>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</si>
  <si>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</si>
  <si>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</si>
  <si>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</si>
  <si>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</si>
  <si>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</si>
  <si>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</si>
  <si>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</si>
  <si>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</si>
  <si>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</si>
  <si>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</si>
  <si>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</si>
  <si>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</si>
  <si>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</si>
  <si>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</si>
  <si>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</si>
  <si>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</si>
  <si>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</si>
  <si>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</si>
  <si>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</si>
  <si>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</si>
  <si>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</si>
  <si>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</si>
  <si>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</si>
  <si>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</si>
  <si>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</si>
  <si>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</si>
  <si>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</si>
  <si>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</si>
  <si>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</si>
  <si>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</si>
  <si>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</si>
  <si>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</si>
  <si>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</si>
  <si>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</si>
  <si>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</si>
  <si>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</si>
  <si>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</si>
  <si>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</si>
  <si>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</si>
  <si>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</si>
  <si>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</si>
  <si>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</si>
  <si>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</si>
  <si>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</si>
  <si>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</si>
  <si>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</si>
  <si>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</si>
  <si>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</si>
  <si>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</si>
  <si>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</si>
  <si>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</si>
  <si>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</si>
  <si>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</si>
  <si>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</si>
  <si>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</si>
  <si>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</si>
  <si>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</si>
  <si>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</si>
  <si>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</si>
  <si>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</si>
  <si>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</si>
  <si>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</si>
  <si>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</si>
  <si>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</si>
  <si>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</si>
  <si>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</si>
  <si>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</si>
  <si>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</si>
  <si>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</si>
  <si>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</si>
  <si>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</si>
  <si>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</si>
  <si>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</si>
  <si>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</si>
  <si>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</si>
  <si>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</si>
  <si>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</si>
  <si>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</si>
  <si>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</si>
  <si>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</si>
  <si>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</si>
  <si>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</si>
  <si>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</si>
  <si>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</si>
  <si>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</si>
  <si>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</si>
  <si>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</si>
  <si>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</si>
  <si>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</si>
  <si>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</si>
  <si>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</si>
  <si>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</si>
  <si>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</si>
  <si>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</si>
  <si>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</si>
  <si>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</si>
  <si>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</si>
  <si>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</si>
  <si>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</si>
  <si>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</si>
  <si>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</si>
  <si>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</si>
  <si>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</si>
  <si>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</si>
  <si>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</si>
  <si>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</si>
  <si>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</si>
  <si>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</si>
  <si>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</si>
  <si>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</si>
  <si>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</si>
  <si>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</si>
  <si>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</si>
  <si>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</si>
  <si>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</si>
  <si>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</si>
  <si>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</si>
  <si>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</si>
  <si>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</si>
  <si>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</si>
  <si>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</si>
  <si>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</si>
  <si>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</si>
  <si>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</si>
  <si>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</si>
  <si>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</si>
  <si>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</si>
  <si>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</si>
  <si>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</si>
  <si>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</si>
  <si>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</si>
  <si>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</si>
  <si>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</si>
  <si>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</si>
  <si>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</si>
  <si>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</si>
  <si>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</si>
  <si>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</si>
  <si>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</si>
  <si>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</si>
  <si>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</si>
  <si>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</si>
  <si>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</si>
  <si>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</si>
  <si>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</si>
  <si>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</si>
  <si>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</si>
  <si>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</si>
  <si>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</si>
  <si>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</si>
  <si>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</si>
  <si>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</si>
  <si>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</si>
  <si>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</si>
  <si>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</si>
  <si>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</si>
  <si>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</si>
  <si>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</si>
  <si>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</si>
  <si>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</si>
  <si>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</si>
  <si>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</si>
  <si>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</si>
  <si>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</si>
  <si>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</si>
  <si>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</si>
  <si>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</si>
  <si>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</si>
  <si>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</si>
  <si>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</si>
  <si>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</si>
  <si>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</si>
  <si>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</si>
  <si>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</si>
  <si>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</si>
  <si>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</si>
  <si>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</si>
  <si>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</si>
  <si>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</si>
  <si>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</si>
  <si>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</si>
  <si>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</si>
  <si>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</si>
  <si>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</si>
  <si>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</si>
  <si>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</si>
  <si>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</si>
  <si>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</si>
  <si>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</si>
  <si>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</si>
  <si>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</si>
  <si>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</si>
  <si>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</si>
  <si>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</si>
  <si>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</si>
  <si>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</si>
  <si>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</si>
  <si>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</si>
  <si>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</si>
  <si>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</si>
  <si>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</si>
  <si>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</si>
  <si>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</si>
  <si>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</si>
  <si>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</si>
  <si>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</si>
  <si>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</si>
  <si>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</si>
  <si>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</si>
  <si>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</si>
  <si>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</si>
  <si>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</si>
  <si>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</si>
  <si>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</si>
  <si>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</si>
  <si>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</si>
  <si>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</si>
  <si>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</si>
  <si>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</si>
  <si>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</si>
  <si>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</si>
  <si>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</si>
  <si>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</si>
  <si>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</si>
  <si>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</si>
  <si>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</si>
  <si>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</si>
  <si>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</si>
  <si>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</si>
  <si>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</si>
  <si>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</si>
  <si>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</si>
  <si>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</si>
  <si>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</si>
  <si>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</si>
  <si>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</si>
  <si>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</si>
  <si>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</si>
  <si>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</si>
  <si>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</si>
  <si>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</si>
  <si>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</si>
  <si>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</si>
  <si>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</si>
  <si>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</si>
  <si>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</si>
  <si>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</si>
  <si>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</si>
  <si>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</si>
  <si>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</si>
  <si>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</si>
  <si>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</si>
  <si>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</si>
  <si>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</si>
  <si>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</si>
  <si>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</si>
  <si>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</si>
  <si>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</si>
  <si>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</si>
  <si>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</si>
  <si>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</si>
  <si>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</si>
  <si>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</si>
  <si>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</si>
  <si>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</si>
  <si>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</si>
  <si>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</si>
  <si>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</si>
  <si>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</si>
  <si>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</si>
  <si>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</si>
  <si>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</si>
  <si>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</si>
  <si>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</si>
  <si>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</si>
  <si>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</si>
  <si>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</si>
  <si>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</si>
  <si>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</si>
  <si>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</si>
  <si>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</si>
  <si>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</si>
  <si>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</si>
  <si>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</si>
  <si>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</si>
  <si>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</si>
  <si>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</si>
  <si>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</si>
  <si>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</si>
  <si>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</si>
  <si>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</si>
  <si>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</si>
  <si>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</si>
  <si>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</si>
  <si>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</si>
  <si>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</si>
  <si>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</si>
  <si>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</si>
  <si>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</si>
  <si>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</si>
  <si>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</si>
  <si>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</si>
  <si>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</si>
  <si>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</si>
  <si>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</si>
  <si>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</si>
  <si>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</si>
  <si>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</si>
  <si>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</si>
  <si>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</si>
  <si>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</si>
  <si>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</si>
  <si>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</si>
  <si>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</si>
  <si>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</si>
  <si>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</si>
  <si>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</si>
  <si>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</si>
  <si>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</si>
  <si>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</si>
  <si>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</si>
  <si>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</si>
  <si>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</si>
  <si>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</si>
  <si>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</si>
  <si>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</si>
  <si>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</si>
  <si>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</si>
  <si>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</si>
  <si>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</si>
  <si>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</si>
  <si>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</si>
  <si>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</si>
  <si>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</si>
  <si>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</si>
  <si>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</si>
  <si>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</si>
  <si>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</si>
  <si>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</si>
  <si>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</si>
  <si>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</si>
  <si>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</si>
  <si>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</si>
  <si>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</si>
  <si>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</si>
  <si>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</si>
  <si>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</si>
  <si>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</si>
  <si>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</si>
  <si>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</si>
  <si>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</si>
  <si>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</si>
  <si>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</si>
  <si>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</si>
  <si>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</si>
  <si>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</si>
  <si>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</si>
  <si>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</si>
  <si>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</si>
  <si>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</si>
  <si>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</si>
  <si>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</si>
  <si>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</si>
  <si>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</si>
  <si>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</si>
  <si>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</si>
  <si>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</si>
  <si>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</si>
  <si>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</si>
  <si>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</si>
  <si>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</si>
  <si>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</si>
  <si>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</si>
  <si>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</si>
  <si>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</si>
  <si>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</si>
  <si>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</si>
  <si>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</si>
  <si>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</si>
  <si>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</si>
  <si>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</si>
  <si>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</si>
  <si>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</si>
  <si>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</si>
  <si>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</si>
  <si>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</si>
  <si>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</si>
  <si>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</si>
  <si>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</si>
  <si>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</si>
  <si>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</si>
  <si>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</si>
  <si>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</si>
  <si>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</si>
  <si>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</si>
  <si>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</si>
  <si>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</si>
  <si>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</si>
  <si>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</si>
  <si>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</si>
  <si>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</si>
  <si>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</si>
  <si>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</si>
  <si>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</si>
  <si>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</si>
  <si>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</si>
  <si>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</si>
  <si>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</si>
  <si>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</si>
  <si>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</si>
  <si>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</si>
  <si>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</si>
  <si>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</si>
  <si>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</si>
  <si>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</si>
  <si>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</si>
  <si>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</si>
  <si>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</si>
  <si>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</si>
  <si>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</si>
  <si>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</si>
  <si>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</si>
  <si>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</si>
  <si>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</si>
  <si>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</si>
  <si>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</si>
  <si>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</si>
  <si>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</si>
  <si>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</si>
  <si>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</si>
  <si>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</si>
  <si>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</si>
  <si>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</si>
  <si>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</si>
  <si>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</si>
  <si>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</si>
  <si>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</si>
  <si>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</si>
  <si>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</si>
  <si>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</si>
  <si>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</si>
  <si>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</si>
  <si>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</si>
  <si>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</si>
  <si>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</si>
  <si>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</si>
  <si>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</si>
  <si>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</si>
  <si>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</si>
  <si>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</si>
  <si>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</si>
  <si>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</si>
  <si>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</si>
  <si>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</si>
  <si>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</si>
  <si>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</si>
  <si>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</si>
  <si>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</si>
  <si>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</si>
  <si>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</si>
  <si>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</si>
  <si>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</si>
  <si>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</si>
  <si>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</si>
  <si>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</si>
  <si>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</si>
  <si>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</si>
  <si>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</si>
  <si>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</si>
  <si>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</si>
  <si>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</si>
  <si>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</si>
  <si>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</si>
  <si>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</si>
  <si>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</si>
  <si>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</si>
  <si>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</si>
  <si>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</si>
  <si>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</si>
  <si>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</si>
  <si>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</si>
  <si>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</si>
  <si>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</si>
  <si>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</si>
  <si>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</si>
  <si>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</si>
  <si>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</si>
  <si>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</si>
  <si>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</si>
  <si>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</si>
  <si>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</si>
  <si>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</si>
  <si>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</si>
  <si>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</si>
  <si>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</si>
  <si>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</si>
  <si>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</si>
  <si>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</si>
  <si>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</si>
  <si>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</si>
  <si>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</si>
  <si>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</si>
  <si>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</si>
  <si>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</si>
  <si>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</si>
  <si>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</si>
  <si>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</si>
  <si>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</si>
  <si>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</si>
  <si>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</si>
  <si>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</si>
  <si>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</si>
  <si>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</si>
  <si>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</si>
  <si>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</si>
  <si>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</si>
  <si>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</si>
  <si>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</si>
  <si>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</si>
  <si>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</si>
  <si>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</si>
  <si>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</si>
  <si>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</si>
  <si>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</si>
  <si>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</si>
  <si>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</si>
  <si>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</si>
  <si>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</si>
  <si>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</si>
  <si>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</si>
  <si>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</si>
  <si>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</si>
  <si>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</si>
  <si>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</si>
  <si>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</si>
  <si>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</si>
  <si>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</si>
  <si>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</si>
  <si>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</si>
  <si>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</si>
  <si>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</si>
  <si>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</si>
  <si>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</si>
  <si>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</si>
  <si>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</si>
  <si>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</si>
  <si>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</si>
  <si>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</si>
  <si>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</si>
  <si>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</si>
  <si>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</si>
  <si>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</si>
  <si>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</si>
  <si>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</si>
  <si>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</si>
  <si>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</si>
  <si>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</si>
  <si>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</si>
  <si>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</si>
  <si>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</si>
  <si>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</si>
  <si>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</si>
  <si>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</si>
  <si>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</si>
  <si>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</si>
  <si>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</si>
  <si>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</si>
  <si>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</si>
  <si>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</si>
  <si>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</si>
  <si>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</si>
  <si>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</si>
  <si>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</si>
  <si>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</si>
  <si>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</si>
  <si>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</si>
  <si>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</si>
  <si>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</si>
  <si>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</si>
  <si>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</si>
  <si>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</si>
  <si>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</si>
  <si>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</si>
  <si>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</si>
  <si>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</si>
  <si>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</si>
  <si>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</si>
  <si>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</si>
  <si>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</si>
  <si>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</si>
  <si>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</si>
  <si>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</si>
  <si>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</si>
  <si>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</si>
  <si>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</si>
  <si>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</si>
  <si>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</si>
  <si>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</si>
  <si>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</si>
  <si>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</si>
  <si>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</si>
  <si>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</si>
  <si>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</si>
  <si>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</si>
  <si>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</si>
  <si>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</si>
  <si>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</si>
  <si>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</si>
  <si>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</si>
  <si>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</si>
  <si>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</si>
  <si>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</si>
  <si>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</si>
  <si>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</si>
  <si>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</si>
  <si>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</si>
  <si>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</si>
  <si>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</si>
  <si>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</si>
  <si>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</si>
  <si>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</si>
  <si>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</si>
  <si>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</si>
  <si>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</si>
  <si>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</si>
  <si>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</si>
  <si>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</si>
  <si>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</si>
  <si>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</si>
  <si>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</si>
  <si>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</si>
  <si>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</si>
  <si>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</si>
  <si>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</si>
  <si>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</si>
  <si>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</si>
  <si>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</si>
  <si>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</si>
  <si>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</si>
  <si>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</si>
  <si>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</si>
  <si>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</si>
  <si>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</si>
  <si>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</si>
  <si>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</si>
  <si>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</si>
  <si>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</si>
  <si>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</si>
  <si>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</si>
  <si>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</si>
  <si>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</si>
  <si>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</si>
  <si>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</si>
  <si>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</si>
  <si>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</si>
  <si>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</si>
  <si>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</si>
  <si>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</si>
  <si>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</si>
  <si>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</si>
  <si>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</si>
  <si>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</si>
  <si>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</si>
  <si>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</si>
  <si>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</si>
  <si>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</si>
  <si>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</si>
  <si>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</si>
  <si>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</si>
  <si>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</si>
  <si>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</si>
  <si>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</si>
  <si>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</si>
  <si>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</si>
  <si>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</si>
  <si>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</si>
  <si>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</si>
  <si>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</si>
  <si>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</si>
  <si>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</si>
  <si>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</si>
  <si>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</si>
  <si>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</si>
  <si>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</si>
  <si>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</si>
  <si>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</si>
  <si>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</si>
  <si>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</si>
  <si>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</si>
  <si>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</si>
  <si>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</si>
  <si>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</si>
  <si>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</si>
  <si>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</si>
  <si>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</si>
  <si>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</si>
  <si>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</si>
  <si>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</si>
  <si>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</si>
  <si>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</si>
  <si>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</si>
  <si>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</si>
  <si>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</si>
  <si>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</si>
  <si>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</si>
  <si>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</si>
  <si>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</si>
  <si>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</si>
  <si>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</si>
  <si>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</si>
  <si>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</si>
  <si>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</si>
  <si>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</si>
  <si>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</si>
  <si>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</si>
  <si>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</si>
  <si>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</si>
  <si>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</si>
  <si>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</si>
  <si>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</si>
  <si>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</si>
  <si>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</si>
  <si>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</si>
  <si>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</si>
  <si>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</si>
  <si>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</si>
  <si>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</si>
  <si>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</si>
  <si>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</si>
  <si>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</si>
  <si>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</si>
  <si>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</si>
  <si>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</si>
  <si>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</si>
  <si>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</si>
  <si>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</si>
  <si>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</si>
  <si>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</si>
  <si>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</si>
  <si>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</si>
  <si>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</si>
  <si>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</si>
  <si>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</si>
  <si>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</si>
  <si>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</si>
  <si>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</si>
  <si>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</si>
  <si>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</si>
  <si>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</si>
  <si>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</si>
  <si>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</si>
  <si>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</si>
  <si>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</si>
  <si>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</si>
  <si>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</si>
  <si>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</si>
  <si>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</si>
  <si>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</si>
  <si>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</si>
  <si>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</si>
  <si>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</si>
  <si>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</si>
  <si>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</si>
  <si>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</si>
  <si>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</si>
  <si>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</si>
  <si>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</si>
  <si>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</si>
  <si>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</si>
  <si>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</si>
  <si>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</si>
  <si>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</si>
  <si>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</si>
  <si>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</si>
  <si>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</si>
  <si>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</si>
  <si>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</si>
  <si>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</si>
  <si>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</si>
  <si>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</si>
  <si>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</si>
  <si>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</si>
  <si>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</si>
  <si>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</si>
  <si>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</si>
  <si>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</si>
  <si>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</si>
  <si>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</si>
  <si>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</si>
  <si>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</si>
  <si>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</si>
  <si>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</si>
  <si>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</si>
  <si>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</si>
  <si>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</si>
  <si>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</si>
  <si>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</si>
  <si>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</si>
  <si>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</si>
  <si>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</si>
  <si>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</si>
  <si>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</si>
  <si>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</si>
  <si>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</si>
  <si>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</si>
  <si>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</si>
  <si>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</si>
  <si>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</si>
  <si>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</si>
  <si>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</si>
  <si>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</si>
  <si>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</si>
  <si>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</si>
  <si>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</si>
  <si>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</si>
  <si>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</si>
  <si>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</si>
  <si>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</si>
  <si>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</si>
  <si>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</si>
  <si>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</si>
  <si>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</si>
  <si>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</si>
  <si>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</si>
  <si>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</si>
  <si>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</si>
  <si>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</si>
  <si>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</si>
  <si>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</si>
  <si>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</si>
  <si>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</si>
  <si>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</si>
  <si>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</si>
  <si>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</si>
  <si>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</si>
  <si>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</si>
  <si>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</si>
  <si>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</si>
  <si>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</si>
  <si>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</si>
  <si>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</si>
  <si>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</si>
  <si>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</si>
  <si>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</si>
  <si>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</si>
  <si>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</si>
  <si>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</si>
  <si>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</si>
  <si>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</si>
  <si>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</si>
  <si>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</si>
  <si>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</si>
  <si>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</si>
  <si>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</si>
  <si>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</si>
  <si>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</si>
  <si>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</si>
  <si>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</si>
  <si>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</si>
  <si>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</si>
  <si>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</si>
  <si>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</si>
  <si>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</si>
  <si>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</si>
  <si>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</si>
  <si>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</si>
  <si>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</si>
  <si>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</si>
  <si>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</si>
  <si>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</si>
  <si>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</si>
  <si>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</si>
  <si>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</si>
  <si>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</si>
  <si>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</si>
  <si>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</si>
  <si>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</si>
  <si>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</si>
  <si>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</si>
  <si>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</si>
  <si>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</si>
  <si>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</si>
  <si>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</si>
  <si>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</si>
  <si>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</si>
  <si>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</si>
  <si>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</si>
  <si>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</si>
  <si>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</si>
  <si>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</si>
  <si>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</si>
  <si>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</si>
  <si>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</si>
  <si>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</si>
  <si>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</si>
  <si>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</si>
  <si>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</si>
  <si>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</si>
  <si>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</si>
  <si>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</si>
  <si>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</si>
  <si>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</si>
  <si>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</si>
  <si>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</si>
  <si>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</si>
  <si>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</si>
  <si>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</si>
  <si>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</si>
  <si>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</si>
  <si>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</si>
  <si>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</si>
  <si>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</si>
  <si>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</si>
  <si>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</si>
  <si>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</si>
  <si>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</si>
  <si>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</si>
  <si>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</si>
  <si>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</si>
  <si>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</si>
  <si>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</si>
  <si>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</si>
  <si>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</si>
  <si>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</si>
  <si>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</si>
  <si>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</si>
  <si>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</si>
  <si>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</si>
  <si>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</si>
  <si>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</si>
  <si>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</si>
  <si>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</si>
  <si>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</si>
  <si>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</si>
  <si>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</si>
  <si>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</si>
  <si>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</si>
  <si>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</si>
  <si>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</si>
  <si>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</si>
  <si>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</si>
  <si>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</si>
  <si>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</si>
  <si>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</si>
  <si>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</si>
  <si>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</si>
  <si>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</si>
  <si>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</si>
  <si>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</si>
  <si>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</si>
  <si>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</si>
  <si>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</si>
  <si>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</si>
  <si>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</si>
  <si>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</si>
  <si>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</si>
  <si>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</si>
  <si>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</si>
  <si>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</si>
  <si>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</si>
  <si>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</si>
  <si>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</si>
  <si>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</si>
  <si>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</si>
  <si>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</si>
  <si>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</si>
  <si>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</si>
  <si>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</si>
  <si>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</si>
  <si>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</si>
  <si>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</si>
  <si>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</si>
  <si>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</si>
  <si>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</si>
  <si>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</si>
  <si>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</si>
  <si>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</si>
  <si>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</si>
  <si>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</si>
  <si>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</si>
  <si>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</si>
  <si>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</si>
  <si>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</si>
  <si>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</si>
  <si>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</si>
  <si>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</si>
  <si>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</si>
  <si>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</si>
  <si>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</si>
  <si>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</si>
  <si>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</si>
  <si>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</si>
  <si>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</si>
  <si>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</si>
  <si>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</si>
  <si>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</si>
  <si>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</si>
  <si>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</si>
  <si>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</si>
  <si>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</si>
  <si>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</si>
  <si>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</si>
  <si>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</si>
  <si>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</si>
  <si>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</si>
  <si>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</si>
  <si>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</si>
  <si>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</si>
  <si>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</si>
  <si>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</si>
  <si>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</si>
  <si>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</si>
  <si>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</si>
  <si>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</si>
  <si>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</si>
  <si>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</si>
  <si>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</si>
  <si>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</si>
  <si>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</si>
  <si>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</si>
  <si>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</si>
  <si>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</si>
  <si>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</si>
  <si>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</si>
  <si>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</si>
  <si>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</si>
  <si>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</si>
  <si>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</si>
  <si>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</si>
  <si>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</si>
  <si>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</si>
  <si>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</si>
  <si>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</si>
  <si>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</si>
  <si>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</si>
  <si>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</si>
  <si>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</si>
  <si>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</si>
  <si>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</si>
  <si>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</si>
  <si>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</si>
  <si>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</si>
  <si>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</si>
  <si>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</si>
  <si>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</si>
  <si>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</si>
  <si>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</si>
  <si>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</si>
  <si>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</si>
  <si>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</si>
  <si>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</si>
  <si>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</si>
  <si>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</si>
  <si>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</si>
  <si>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</si>
  <si>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</si>
  <si>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</si>
  <si>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</si>
  <si>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</si>
  <si>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</si>
  <si>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</si>
  <si>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</si>
  <si>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</si>
  <si>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</si>
  <si>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</si>
  <si>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</si>
  <si>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</si>
  <si>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</si>
  <si>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</si>
  <si>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</si>
  <si>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</si>
  <si>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</si>
  <si>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</si>
  <si>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</si>
  <si>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</si>
  <si>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</si>
  <si>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</si>
  <si>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</si>
  <si>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</si>
  <si>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</si>
  <si>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</si>
  <si>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</si>
  <si>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</si>
  <si>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</si>
  <si>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</si>
  <si>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</si>
  <si>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</si>
  <si>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</si>
  <si>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</si>
  <si>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</si>
  <si>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</si>
  <si>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</si>
  <si>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</si>
  <si>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</si>
  <si>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</si>
  <si>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</si>
  <si>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</si>
  <si>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</si>
  <si>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</si>
  <si>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</si>
  <si>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</si>
  <si>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</si>
  <si>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</si>
  <si>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</si>
  <si>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</si>
  <si>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</si>
  <si>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</si>
  <si>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</si>
  <si>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</si>
  <si>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</si>
  <si>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</si>
  <si>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</si>
  <si>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</si>
  <si>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</si>
  <si>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</si>
  <si>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</si>
  <si>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</si>
  <si>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</si>
  <si>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</si>
  <si>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</si>
  <si>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</si>
  <si>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</si>
  <si>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</si>
  <si>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</si>
  <si>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</si>
  <si>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</si>
  <si>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</si>
  <si>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</si>
  <si>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</si>
  <si>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</si>
  <si>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</si>
  <si>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</si>
  <si>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</si>
  <si>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</si>
  <si>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</si>
  <si>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</si>
  <si>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</si>
  <si>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</si>
  <si>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</si>
  <si>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</si>
  <si>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</si>
  <si>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</si>
  <si>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</si>
  <si>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</si>
  <si>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</si>
  <si>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</si>
  <si>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</si>
  <si>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</si>
  <si>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</si>
  <si>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</si>
  <si>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</si>
  <si>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</si>
  <si>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</si>
  <si>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</si>
  <si>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</si>
  <si>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</si>
  <si>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</si>
  <si>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</si>
  <si>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</si>
  <si>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</si>
  <si>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</si>
  <si>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</si>
  <si>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</si>
  <si>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</si>
  <si>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</si>
  <si>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</si>
  <si>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</si>
  <si>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</si>
  <si>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</si>
  <si>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</si>
  <si>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</si>
  <si>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</si>
  <si>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</si>
  <si>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</si>
  <si>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</si>
  <si>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</si>
  <si>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</si>
  <si>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</si>
  <si>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</si>
  <si>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</si>
  <si>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</si>
  <si>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</si>
  <si>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</si>
  <si>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</si>
  <si>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</si>
  <si>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</si>
  <si>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</si>
  <si>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</si>
  <si>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</si>
  <si>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</si>
  <si>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</si>
  <si>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</si>
  <si>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</si>
  <si>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</si>
  <si>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</si>
  <si>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</si>
  <si>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</si>
  <si>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</si>
  <si>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</si>
  <si>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</si>
  <si>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</si>
  <si>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</si>
  <si>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</si>
  <si>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</si>
  <si>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</si>
  <si>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</si>
  <si>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</si>
  <si>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</si>
  <si>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</si>
  <si>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</si>
  <si>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</si>
  <si>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</si>
  <si>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</si>
  <si>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</si>
  <si>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</si>
  <si>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</si>
  <si>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</si>
  <si>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</si>
  <si>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</si>
  <si>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</si>
  <si>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</si>
  <si>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</si>
  <si>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</si>
  <si>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</si>
  <si>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</si>
  <si>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</si>
  <si>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</si>
  <si>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</si>
  <si>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</si>
  <si>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</si>
  <si>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</si>
  <si>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</si>
  <si>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</si>
  <si>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</si>
  <si>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</si>
  <si>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</si>
  <si>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</si>
  <si>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</si>
  <si>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</si>
  <si>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</si>
  <si>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</si>
  <si>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</si>
  <si>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</si>
  <si>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</si>
  <si>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</si>
  <si>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</si>
  <si>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</si>
  <si>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</si>
  <si>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</si>
  <si>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</si>
  <si>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</si>
  <si>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</si>
  <si>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</si>
  <si>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</si>
  <si>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</si>
  <si>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</si>
  <si>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</si>
  <si>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</si>
  <si>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</si>
  <si>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</si>
  <si>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</si>
  <si>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</si>
  <si>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</si>
  <si>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</si>
  <si>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</si>
  <si>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</si>
  <si>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</si>
  <si>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</si>
  <si>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</si>
  <si>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</si>
  <si>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</si>
  <si>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</si>
  <si>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</si>
  <si>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</si>
  <si>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</si>
  <si>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</si>
  <si>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</si>
  <si>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</si>
  <si>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</si>
  <si>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</si>
  <si>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</si>
  <si>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</si>
  <si>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</si>
  <si>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</si>
  <si>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</si>
  <si>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</si>
  <si>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</si>
  <si>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</si>
  <si>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</si>
  <si>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</si>
  <si>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</si>
  <si>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</si>
  <si>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</si>
  <si>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</si>
  <si>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</si>
  <si>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</si>
  <si>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</si>
  <si>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</si>
  <si>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</si>
  <si>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</si>
  <si>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</si>
  <si>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</si>
  <si>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</si>
  <si>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</si>
  <si>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</si>
  <si>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</si>
  <si>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</si>
  <si>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</si>
  <si>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</si>
  <si>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</si>
  <si>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</si>
  <si>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</si>
  <si>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</si>
  <si>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</si>
  <si>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</si>
  <si>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</si>
  <si>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</si>
  <si>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</si>
  <si>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</si>
  <si>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</si>
  <si>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</si>
  <si>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</si>
  <si>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</si>
  <si>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</si>
  <si>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</si>
  <si>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</si>
  <si>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</si>
  <si>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</si>
  <si>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</si>
  <si>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</si>
  <si>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</si>
  <si>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</si>
  <si>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</si>
  <si>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</si>
  <si>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</si>
  <si>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</si>
  <si>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</si>
  <si>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</si>
  <si>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</si>
  <si>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</si>
  <si>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</si>
  <si>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</si>
  <si>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</si>
  <si>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</si>
  <si>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</si>
  <si>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</si>
  <si>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</si>
  <si>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</si>
  <si>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</si>
  <si>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</si>
  <si>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</si>
  <si>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</si>
  <si>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</si>
  <si>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</si>
  <si>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</si>
  <si>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</si>
  <si>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</si>
  <si>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</si>
  <si>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</si>
  <si>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</si>
  <si>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</si>
  <si>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</si>
  <si>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</si>
  <si>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</si>
  <si>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</si>
  <si>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</si>
  <si>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</si>
  <si>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</si>
  <si>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</si>
  <si>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</si>
  <si>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</si>
  <si>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</si>
  <si>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</si>
  <si>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</si>
  <si>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</si>
  <si>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</si>
  <si>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</si>
  <si>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</si>
  <si>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</si>
  <si>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</si>
  <si>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</si>
  <si>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</si>
  <si>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</si>
  <si>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</si>
  <si>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</si>
  <si>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</si>
  <si>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</si>
  <si>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</si>
  <si>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</si>
  <si>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</si>
  <si>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</si>
  <si>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</si>
  <si>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</si>
  <si>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</si>
  <si>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</si>
  <si>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</si>
  <si>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</si>
  <si>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</si>
  <si>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</si>
  <si>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</si>
  <si>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</si>
  <si>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</si>
  <si>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</si>
  <si>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</si>
  <si>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</si>
  <si>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</si>
  <si>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</si>
  <si>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</si>
  <si>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</si>
  <si>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</si>
  <si>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</si>
  <si>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</si>
  <si>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</si>
  <si>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</si>
  <si>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</si>
  <si>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</si>
  <si>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</si>
  <si>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</si>
  <si>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</si>
  <si>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</si>
  <si>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</si>
  <si>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</si>
  <si>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</si>
  <si>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</si>
  <si>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</si>
  <si>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</si>
  <si>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</si>
  <si>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</si>
  <si>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</si>
  <si>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</si>
  <si>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</si>
  <si>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</si>
  <si>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</si>
  <si>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</si>
  <si>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</si>
  <si>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</si>
  <si>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</si>
  <si>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</si>
  <si>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</si>
  <si>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</si>
  <si>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</si>
  <si>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</si>
  <si>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</si>
  <si>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</si>
  <si>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</si>
  <si>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</si>
  <si>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</si>
  <si>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</si>
  <si>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</si>
  <si>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</si>
  <si>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</si>
  <si>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</si>
  <si>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</si>
  <si>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</si>
  <si>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</si>
  <si>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</si>
  <si>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</si>
  <si>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</si>
  <si>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</si>
  <si>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</si>
  <si>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</si>
  <si>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</si>
  <si>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</si>
  <si>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</si>
  <si>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</si>
  <si>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</si>
  <si>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</si>
  <si>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</si>
  <si>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</si>
  <si>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</si>
  <si>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</si>
  <si>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</si>
  <si>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</si>
  <si>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</si>
  <si>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</si>
  <si>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</si>
  <si>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</si>
  <si>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</si>
  <si>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</si>
  <si>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</si>
  <si>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</si>
  <si>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</si>
  <si>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</si>
  <si>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</si>
  <si>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</si>
  <si>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</si>
  <si>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</si>
  <si>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</si>
  <si>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</si>
  <si>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</si>
  <si>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</si>
  <si>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</si>
  <si>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</si>
  <si>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</si>
  <si>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</si>
  <si>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</si>
  <si>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</si>
  <si>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</si>
  <si>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</si>
  <si>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</si>
  <si>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</si>
  <si>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</si>
  <si>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</si>
  <si>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</si>
  <si>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</si>
  <si>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</si>
  <si>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</si>
  <si>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</si>
  <si>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</si>
  <si>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</si>
  <si>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</si>
  <si>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</si>
  <si>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</si>
  <si>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</si>
  <si>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</si>
  <si>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</si>
  <si>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</si>
  <si>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</si>
  <si>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</si>
  <si>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</si>
  <si>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</si>
  <si>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</si>
  <si>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</si>
  <si>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</si>
  <si>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</si>
  <si>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</si>
  <si>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</si>
  <si>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</si>
  <si>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</si>
  <si>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</si>
  <si>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</si>
  <si>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</si>
  <si>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</si>
  <si>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</si>
  <si>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</si>
  <si>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</si>
  <si>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</si>
  <si>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</si>
  <si>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</si>
  <si>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</si>
  <si>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</si>
  <si>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</si>
  <si>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</si>
  <si>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</si>
  <si>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</si>
  <si>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</si>
  <si>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</si>
  <si>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</si>
  <si>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</si>
  <si>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</si>
  <si>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</si>
  <si>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</si>
  <si>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</si>
  <si>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</si>
  <si>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</si>
  <si>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</si>
  <si>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</si>
  <si>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</si>
  <si>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</si>
  <si>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</si>
  <si>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</si>
  <si>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</si>
  <si>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</si>
  <si>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</si>
  <si>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</si>
  <si>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</si>
  <si>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</si>
  <si>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</si>
  <si>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</si>
  <si>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</si>
  <si>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</si>
  <si>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</si>
  <si>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</si>
  <si>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</si>
  <si>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</si>
  <si>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</si>
  <si>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</si>
  <si>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</si>
  <si>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</si>
  <si>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</si>
  <si>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</si>
  <si>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</si>
  <si>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</si>
  <si>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</si>
  <si>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</si>
  <si>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</si>
  <si>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</si>
  <si>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</si>
  <si>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</si>
  <si>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</si>
  <si>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</si>
  <si>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</si>
  <si>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</si>
  <si>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</si>
  <si>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</si>
  <si>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</si>
  <si>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</si>
  <si>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</si>
  <si>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</si>
  <si>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</si>
  <si>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</si>
  <si>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</si>
  <si>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</si>
  <si>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</si>
  <si>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</si>
  <si>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</si>
  <si>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</si>
  <si>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</si>
  <si>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</si>
  <si>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</si>
  <si>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</si>
  <si>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</si>
  <si>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</si>
  <si>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</si>
  <si>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</si>
  <si>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</si>
  <si>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</si>
  <si>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</si>
  <si>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</si>
  <si>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</si>
  <si>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</si>
  <si>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</si>
  <si>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</si>
  <si>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</si>
  <si>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</si>
  <si>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</si>
  <si>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</si>
  <si>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</si>
  <si>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</si>
  <si>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</si>
  <si>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</si>
  <si>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</si>
  <si>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</si>
  <si>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</si>
  <si>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</si>
  <si>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</si>
  <si>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</si>
  <si>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</si>
  <si>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</si>
  <si>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</si>
  <si>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</si>
  <si>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</si>
  <si>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</si>
  <si>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</si>
  <si>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</si>
  <si>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</si>
  <si>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</si>
  <si>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</si>
  <si>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</si>
  <si>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</si>
  <si>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</si>
  <si>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</si>
  <si>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</si>
  <si>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</si>
  <si>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</si>
  <si>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</si>
  <si>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</si>
  <si>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</si>
  <si>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</si>
  <si>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</si>
  <si>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</si>
  <si>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</si>
  <si>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</si>
  <si>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</si>
  <si>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</si>
  <si>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</si>
  <si>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</si>
  <si>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</si>
  <si>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</si>
  <si>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</si>
  <si>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</si>
  <si>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</si>
  <si>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</si>
  <si>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</si>
  <si>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</si>
  <si>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</si>
  <si>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</si>
  <si>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</si>
  <si>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</si>
  <si>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</si>
  <si>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</si>
  <si>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</si>
  <si>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</si>
  <si>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</si>
  <si>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</si>
  <si>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</si>
  <si>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</si>
  <si>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</si>
  <si>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</si>
  <si>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</si>
  <si>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</si>
  <si>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</si>
  <si>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</si>
  <si>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</si>
  <si>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</si>
  <si>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</si>
  <si>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</si>
  <si>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</si>
  <si>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</si>
  <si>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</si>
  <si>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</si>
  <si>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</si>
  <si>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</si>
  <si>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</si>
  <si>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</si>
  <si>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</si>
  <si>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</si>
  <si>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</si>
  <si>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</si>
  <si>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</si>
  <si>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</si>
  <si>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</si>
  <si>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</si>
  <si>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</si>
  <si>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</si>
  <si>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</si>
  <si>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</si>
  <si>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</si>
  <si>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</si>
  <si>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</si>
  <si>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</si>
  <si>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</si>
  <si>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</si>
  <si>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</si>
  <si>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</si>
  <si>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</si>
  <si>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</si>
  <si>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</si>
  <si>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</si>
  <si>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</si>
  <si>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</si>
  <si>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</si>
  <si>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</si>
  <si>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</si>
  <si>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</si>
  <si>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</si>
  <si>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</si>
  <si>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</si>
  <si>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</si>
  <si>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</si>
  <si>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</si>
  <si>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</si>
  <si>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</si>
  <si>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</si>
  <si>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</si>
  <si>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</si>
  <si>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</si>
  <si>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</si>
  <si>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</si>
  <si>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</si>
  <si>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</si>
  <si>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</si>
  <si>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</si>
  <si>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</si>
  <si>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</si>
  <si>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</si>
  <si>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</si>
  <si>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</si>
  <si>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</si>
  <si>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</si>
  <si>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</si>
  <si>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</si>
  <si>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</si>
  <si>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</si>
  <si>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</si>
  <si>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</si>
  <si>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</si>
  <si>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</si>
  <si>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</si>
  <si>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</si>
  <si>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</si>
  <si>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</si>
  <si>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</si>
  <si>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</si>
  <si>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</si>
  <si>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</si>
  <si>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</si>
  <si>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</si>
  <si>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</si>
  <si>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</si>
  <si>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</si>
  <si>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</si>
  <si>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</si>
  <si>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</si>
  <si>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</si>
  <si>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</si>
  <si>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</si>
  <si>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</si>
  <si>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</si>
  <si>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</si>
  <si>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</si>
  <si>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</si>
  <si>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</si>
  <si>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</si>
  <si>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</si>
  <si>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</si>
  <si>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</si>
  <si>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</si>
  <si>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</si>
  <si>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</si>
  <si>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</si>
  <si>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</si>
  <si>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</si>
  <si>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</si>
  <si>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</si>
  <si>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</si>
  <si>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</si>
  <si>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</si>
  <si>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</si>
  <si>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</si>
  <si>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</si>
  <si>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</si>
  <si>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</si>
  <si>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</si>
  <si>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</si>
  <si>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</si>
  <si>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</si>
  <si>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</si>
  <si>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</si>
  <si>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</si>
  <si>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</si>
  <si>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</si>
  <si>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</si>
  <si>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</si>
  <si>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</si>
  <si>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</si>
  <si>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</si>
  <si>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</si>
  <si>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</si>
  <si>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</si>
  <si>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</si>
  <si>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</si>
  <si>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</si>
  <si>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</si>
  <si>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</si>
  <si>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</si>
  <si>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</si>
  <si>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</si>
  <si>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</si>
  <si>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</si>
  <si>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</si>
  <si>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</si>
  <si>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</si>
  <si>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</si>
  <si>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</si>
  <si>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</si>
  <si>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</si>
  <si>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</si>
  <si>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</si>
  <si>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</si>
  <si>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</si>
  <si>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</si>
  <si>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</si>
  <si>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</si>
  <si>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</si>
  <si>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</si>
  <si>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</si>
  <si>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</si>
  <si>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</si>
  <si>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</si>
  <si>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</si>
  <si>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</si>
  <si>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</si>
  <si>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</si>
  <si>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</si>
  <si>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</si>
  <si>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</si>
  <si>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</si>
  <si>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</si>
  <si>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</si>
  <si>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</si>
  <si>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</si>
  <si>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</si>
  <si>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</si>
  <si>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</si>
  <si>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</si>
  <si>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</si>
  <si>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</si>
  <si>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</si>
  <si>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</si>
  <si>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</si>
  <si>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</si>
  <si>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</si>
  <si>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</si>
  <si>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</si>
  <si>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</si>
  <si>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</si>
  <si>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</si>
  <si>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</si>
  <si>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</si>
  <si>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</si>
  <si>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</si>
  <si>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</si>
  <si>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</si>
  <si>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</si>
  <si>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</si>
  <si>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</si>
  <si>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</si>
  <si>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</si>
  <si>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</si>
  <si>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</si>
  <si>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</si>
  <si>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</si>
  <si>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</si>
  <si>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</si>
  <si>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</si>
  <si>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</si>
  <si>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</si>
  <si>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</si>
  <si>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</si>
  <si>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</si>
  <si>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</si>
  <si>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</si>
  <si>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</si>
  <si>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</si>
  <si>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</si>
  <si>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</si>
  <si>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</si>
  <si>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</si>
  <si>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</si>
  <si>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</si>
  <si>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</si>
  <si>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</si>
  <si>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</si>
  <si>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</si>
  <si>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</si>
  <si>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</si>
  <si>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</si>
  <si>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</si>
  <si>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</si>
  <si>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</si>
  <si>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</si>
  <si>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</si>
  <si>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</si>
  <si>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</si>
  <si>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</si>
  <si>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</si>
  <si>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</si>
  <si>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</si>
  <si>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</si>
  <si>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</si>
  <si>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</si>
  <si>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</si>
  <si>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</si>
  <si>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</si>
  <si>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</si>
  <si>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</si>
  <si>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</si>
  <si>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</si>
  <si>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</si>
  <si>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</si>
  <si>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</si>
  <si>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</si>
  <si>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</si>
  <si>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</si>
  <si>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</si>
  <si>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</si>
  <si>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</si>
  <si>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</si>
  <si>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</si>
  <si>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</si>
  <si>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</si>
  <si>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</si>
  <si>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</si>
  <si>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</si>
  <si>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</si>
  <si>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</si>
  <si>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</si>
  <si>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</si>
  <si>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</si>
  <si>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</si>
  <si>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</si>
  <si>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</si>
  <si>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</si>
  <si>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</si>
  <si>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</si>
  <si>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</si>
  <si>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</si>
  <si>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</si>
  <si>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</si>
  <si>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</si>
  <si>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</si>
  <si>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</si>
  <si>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</si>
  <si>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</si>
  <si>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</si>
  <si>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</si>
  <si>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</si>
  <si>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</si>
  <si>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</si>
  <si>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</si>
  <si>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</si>
  <si>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</si>
  <si>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</si>
  <si>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</si>
  <si>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</si>
  <si>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</si>
  <si>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</si>
  <si>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</si>
  <si>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</si>
  <si>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</si>
  <si>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</si>
  <si>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</si>
  <si>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</si>
  <si>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</si>
  <si>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</si>
  <si>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</si>
  <si>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</si>
  <si>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</si>
  <si>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</si>
  <si>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</si>
  <si>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</si>
  <si>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</si>
  <si>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</si>
  <si>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</si>
  <si>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</si>
  <si>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</si>
  <si>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</si>
  <si>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</si>
  <si>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</si>
  <si>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</si>
  <si>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</si>
  <si>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</si>
  <si>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</si>
  <si>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</si>
  <si>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</si>
  <si>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</si>
  <si>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</si>
  <si>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</si>
  <si>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</si>
  <si>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</si>
  <si>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</si>
  <si>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</si>
  <si>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</si>
  <si>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</si>
  <si>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</si>
  <si>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</si>
  <si>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</si>
  <si>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</si>
  <si>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</si>
  <si>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</si>
  <si>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</si>
  <si>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</si>
  <si>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</si>
  <si>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</si>
  <si>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</si>
  <si>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</si>
  <si>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</si>
  <si>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</si>
  <si>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</si>
  <si>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</si>
  <si>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</si>
  <si>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</si>
  <si>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</si>
  <si>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</si>
  <si>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</si>
  <si>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</si>
  <si>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</si>
  <si>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</si>
  <si>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</si>
  <si>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</si>
  <si>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</si>
  <si>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</si>
  <si>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</si>
  <si>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</si>
  <si>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</si>
  <si>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</si>
  <si>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</si>
  <si>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</si>
  <si>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</si>
  <si>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</si>
  <si>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</si>
  <si>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</si>
  <si>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</si>
  <si>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</si>
  <si>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</si>
  <si>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</si>
  <si>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</si>
  <si>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</si>
  <si>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</si>
  <si>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</si>
  <si>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</si>
  <si>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</si>
  <si>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</si>
  <si>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</si>
  <si>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</si>
  <si>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</si>
  <si>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</si>
  <si>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</si>
  <si>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</si>
  <si>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</si>
  <si>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</si>
  <si>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</si>
  <si>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</si>
  <si>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</si>
  <si>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</si>
  <si>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</si>
  <si>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</si>
  <si>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</si>
  <si>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</si>
  <si>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</si>
  <si>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</si>
  <si>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</si>
  <si>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</si>
  <si>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</si>
  <si>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</si>
  <si>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</si>
  <si>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</si>
  <si>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</si>
  <si>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</si>
  <si>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</si>
  <si>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</si>
  <si>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</si>
  <si>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</si>
  <si>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</si>
  <si>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</si>
  <si>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</si>
  <si>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</si>
  <si>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</si>
  <si>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</si>
  <si>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</si>
  <si>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</si>
  <si>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</si>
  <si>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</si>
  <si>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</si>
  <si>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</si>
  <si>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</si>
  <si>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</si>
  <si>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</si>
  <si>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</si>
  <si>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</si>
  <si>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</si>
  <si>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</si>
  <si>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</si>
  <si>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</si>
  <si>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</si>
  <si>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</si>
  <si>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</si>
  <si>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</si>
  <si>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</si>
  <si>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</si>
  <si>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</si>
  <si>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</si>
  <si>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</si>
  <si>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</si>
  <si>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</si>
  <si>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</si>
  <si>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</si>
  <si>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</si>
  <si>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</si>
  <si>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</si>
  <si>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</si>
  <si>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</si>
  <si>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</si>
  <si>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</si>
  <si>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</si>
  <si>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</si>
  <si>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</si>
  <si>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</si>
  <si>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</si>
  <si>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</si>
  <si>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</si>
  <si>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</si>
  <si>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</si>
  <si>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</si>
  <si>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</si>
  <si>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</si>
  <si>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</si>
  <si>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</si>
  <si>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</si>
  <si>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</si>
  <si>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</si>
  <si>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</si>
  <si>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</si>
  <si>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</si>
  <si>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</si>
  <si>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</si>
  <si>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</si>
  <si>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</si>
  <si>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</si>
  <si>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</si>
  <si>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</si>
  <si>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</si>
  <si>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</si>
  <si>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</si>
  <si>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</si>
  <si>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</si>
  <si>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</si>
  <si>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</si>
  <si>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</si>
  <si>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</si>
  <si>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</si>
  <si>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</si>
  <si>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</si>
  <si>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</si>
  <si>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</si>
  <si>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</si>
  <si>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</si>
  <si>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</si>
  <si>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</si>
  <si>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</si>
  <si>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</si>
  <si>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</si>
  <si>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</si>
  <si>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</si>
  <si>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</si>
  <si>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</si>
  <si>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</si>
  <si>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</si>
  <si>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</si>
  <si>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</si>
  <si>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</si>
  <si>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</si>
  <si>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</si>
  <si>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</si>
  <si>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</si>
  <si>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</si>
  <si>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</si>
  <si>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</si>
  <si>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</si>
  <si>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</si>
  <si>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</si>
  <si>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</si>
  <si>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</si>
  <si>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</si>
  <si>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</si>
  <si>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</si>
  <si>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</si>
  <si>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</si>
  <si>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</si>
  <si>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</si>
  <si>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</si>
  <si>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</si>
  <si>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</si>
  <si>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</si>
  <si>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</si>
  <si>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</si>
  <si>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</si>
  <si>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</si>
  <si>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</si>
  <si>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</si>
  <si>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</si>
  <si>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</si>
  <si>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</si>
  <si>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</si>
  <si>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</si>
  <si>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</si>
  <si>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</si>
  <si>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</si>
  <si>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</si>
  <si>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</si>
  <si>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</si>
  <si>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</si>
  <si>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</si>
  <si>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</si>
  <si>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</si>
  <si>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</si>
  <si>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</si>
  <si>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</si>
  <si>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</si>
  <si>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</si>
  <si>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</si>
  <si>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</si>
  <si>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</si>
  <si>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</si>
  <si>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</si>
  <si>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</si>
  <si>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</si>
  <si>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</si>
  <si>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</si>
  <si>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</si>
  <si>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</si>
  <si>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</si>
  <si>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</si>
  <si>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</si>
  <si>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</si>
  <si>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</si>
  <si>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</si>
  <si>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</si>
  <si>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</si>
  <si>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</si>
  <si>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</si>
  <si>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</si>
  <si>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</si>
  <si>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</si>
  <si>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</si>
  <si>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</si>
  <si>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</si>
  <si>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</si>
  <si>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</si>
  <si>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</si>
  <si>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</si>
  <si>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</si>
  <si>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</si>
  <si>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</si>
  <si>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</si>
  <si>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</si>
  <si>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</si>
  <si>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</si>
  <si>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</si>
  <si>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</si>
  <si>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</si>
  <si>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</si>
  <si>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</si>
  <si>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</si>
  <si>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</si>
  <si>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</si>
  <si>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</si>
  <si>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</si>
  <si>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</si>
  <si>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</si>
  <si>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</si>
  <si>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</si>
  <si>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</si>
  <si>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</si>
  <si>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</si>
  <si>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</si>
  <si>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</si>
  <si>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</si>
  <si>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</si>
  <si>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</si>
  <si>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</si>
  <si>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</si>
  <si>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</si>
  <si>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</si>
  <si>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</si>
  <si>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</si>
  <si>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</si>
  <si>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</si>
  <si>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</si>
  <si>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</si>
  <si>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</si>
  <si>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</si>
  <si>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</si>
  <si>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</si>
  <si>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</si>
  <si>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</si>
  <si>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</si>
  <si>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</si>
  <si>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</si>
  <si>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</si>
  <si>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</si>
  <si>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</si>
  <si>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</si>
  <si>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</si>
  <si>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</si>
  <si>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</si>
  <si>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</si>
  <si>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</si>
  <si>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</si>
  <si>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</si>
  <si>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</si>
  <si>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</si>
  <si>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</si>
  <si>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</si>
  <si>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</si>
  <si>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</si>
  <si>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</si>
  <si>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</si>
  <si>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</si>
  <si>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</si>
  <si>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</si>
  <si>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</si>
  <si>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</si>
  <si>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</si>
  <si>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</si>
  <si>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</si>
  <si>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</si>
  <si>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</si>
  <si>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</si>
  <si>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</si>
  <si>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</si>
  <si>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</si>
  <si>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</si>
  <si>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</si>
  <si>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</si>
  <si>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</si>
  <si>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</si>
  <si>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</si>
  <si>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</si>
  <si>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</si>
  <si>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</si>
  <si>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</si>
  <si>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</si>
  <si>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</si>
  <si>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</si>
  <si>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</si>
  <si>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</si>
  <si>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</si>
  <si>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</si>
  <si>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</si>
  <si>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</si>
  <si>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</si>
  <si>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</si>
  <si>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</si>
  <si>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</si>
  <si>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</si>
  <si>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</si>
  <si>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</si>
  <si>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</si>
  <si>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</si>
  <si>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</si>
  <si>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</si>
  <si>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</si>
  <si>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</si>
  <si>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</si>
  <si>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</si>
  <si>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</si>
  <si>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</si>
  <si>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</si>
  <si>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</si>
  <si>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</si>
  <si>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</si>
  <si>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</si>
  <si>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</si>
  <si>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</si>
  <si>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</si>
  <si>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</si>
  <si>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</si>
  <si>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</si>
  <si>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</si>
  <si>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</si>
  <si>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</si>
  <si>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</si>
  <si>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</si>
  <si>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</si>
  <si>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</si>
  <si>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</si>
  <si>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</si>
  <si>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</si>
  <si>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</si>
  <si>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</si>
  <si>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</si>
  <si>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</si>
  <si>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</si>
  <si>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</si>
  <si>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</si>
  <si>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</si>
  <si>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</si>
  <si>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</si>
  <si>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</si>
  <si>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</si>
  <si>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</si>
  <si>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</si>
  <si>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</si>
  <si>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</si>
  <si>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</si>
  <si>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</si>
  <si>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</si>
  <si>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</si>
  <si>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</si>
  <si>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</si>
  <si>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</si>
  <si>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</si>
  <si>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</si>
  <si>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</si>
  <si>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</si>
  <si>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</si>
  <si>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</si>
  <si>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</si>
  <si>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</si>
  <si>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</si>
  <si>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</si>
  <si>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</si>
  <si>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</si>
  <si>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</si>
  <si>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</si>
  <si>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</si>
  <si>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</si>
  <si>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</si>
  <si>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</si>
  <si>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</si>
  <si>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</si>
  <si>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</si>
  <si>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</si>
  <si>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</si>
  <si>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</si>
  <si>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</si>
  <si>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</si>
  <si>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</si>
  <si>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</si>
  <si>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</si>
  <si>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</si>
  <si>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</si>
  <si>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</si>
  <si>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</si>
  <si>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</si>
  <si>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</si>
  <si>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</si>
  <si>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</si>
  <si>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</si>
  <si>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</si>
  <si>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</si>
  <si>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</si>
  <si>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</si>
  <si>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</si>
  <si>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</si>
  <si>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</si>
  <si>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</si>
  <si>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</si>
  <si>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</si>
  <si>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</si>
  <si>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</si>
  <si>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</si>
  <si>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</si>
  <si>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</si>
  <si>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</si>
  <si>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</si>
  <si>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</si>
  <si>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</si>
  <si>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</si>
  <si>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</si>
  <si>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</si>
  <si>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</si>
  <si>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</si>
  <si>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</si>
  <si>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</si>
  <si>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</si>
  <si>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</si>
  <si>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</si>
  <si>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</si>
  <si>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</si>
  <si>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</si>
  <si>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</si>
  <si>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</si>
  <si>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</si>
  <si>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</si>
  <si>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</si>
  <si>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</si>
  <si>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</si>
  <si>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</si>
  <si>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</si>
  <si>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</si>
  <si>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</si>
  <si>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</si>
  <si>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</si>
  <si>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</si>
  <si>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</si>
  <si>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</si>
  <si>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</si>
  <si>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</si>
  <si>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</si>
  <si>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</si>
  <si>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</si>
  <si>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</si>
  <si>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</si>
  <si>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</si>
  <si>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</si>
  <si>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</si>
  <si>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</si>
  <si>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</si>
  <si>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</si>
  <si>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</si>
  <si>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</si>
  <si>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</si>
  <si>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</si>
  <si>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</si>
  <si>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</si>
  <si>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</si>
  <si>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</si>
  <si>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</si>
  <si>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</si>
  <si>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</si>
  <si>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</si>
  <si>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</si>
  <si>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</si>
  <si>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</si>
  <si>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</si>
  <si>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</si>
  <si>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</si>
  <si>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</si>
  <si>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</si>
  <si>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</si>
  <si>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</si>
  <si>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</si>
  <si>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</si>
  <si>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</si>
  <si>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</si>
  <si>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</si>
  <si>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</si>
  <si>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</si>
  <si>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</si>
  <si>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</si>
  <si>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</si>
  <si>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</si>
  <si>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</si>
  <si>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</si>
  <si>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</si>
  <si>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</si>
  <si>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</si>
  <si>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</si>
  <si>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</si>
  <si>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</si>
  <si>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</si>
  <si>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</si>
  <si>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</si>
  <si>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</si>
  <si>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</si>
  <si>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</si>
  <si>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</si>
  <si>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</si>
  <si>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</si>
  <si>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</si>
  <si>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</si>
  <si>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</si>
  <si>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</si>
  <si>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</si>
  <si>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</si>
  <si>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</si>
  <si>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</si>
  <si>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</si>
  <si>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</si>
  <si>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</si>
  <si>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</si>
  <si>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</si>
  <si>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</si>
  <si>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</si>
  <si>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</si>
  <si>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</si>
  <si>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</si>
  <si>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</si>
  <si>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</si>
  <si>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</si>
  <si>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</si>
  <si>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</si>
  <si>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</si>
  <si>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</si>
  <si>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</si>
  <si>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</si>
  <si>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</si>
  <si>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</si>
  <si>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</si>
  <si>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</si>
  <si>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</si>
  <si>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</si>
  <si>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</si>
  <si>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</si>
  <si>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</si>
  <si>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</si>
  <si>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</si>
  <si>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</si>
  <si>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</si>
  <si>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</si>
  <si>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</si>
  <si>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</si>
  <si>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</si>
  <si>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</si>
  <si>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</si>
  <si>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</si>
  <si>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</si>
  <si>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</si>
  <si>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</si>
  <si>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</si>
  <si>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</si>
  <si>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</si>
  <si>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</si>
  <si>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</si>
  <si>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</si>
  <si>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</si>
  <si>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</si>
  <si>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</si>
  <si>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</si>
  <si>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</si>
  <si>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</si>
  <si>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</si>
  <si>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</si>
  <si>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</si>
  <si>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</si>
  <si>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</si>
  <si>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</si>
  <si>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</si>
  <si>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</si>
  <si>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</si>
  <si>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</si>
  <si>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</si>
  <si>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</si>
  <si>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</si>
  <si>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</si>
  <si>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</si>
  <si>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</si>
  <si>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</si>
  <si>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</si>
  <si>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</si>
  <si>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</si>
  <si>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</si>
  <si>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</si>
  <si>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</si>
  <si>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</si>
  <si>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</si>
  <si>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</si>
  <si>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</si>
  <si>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</si>
  <si>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</si>
  <si>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</si>
  <si>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</si>
  <si>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</si>
  <si>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</si>
  <si>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</si>
  <si>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</si>
  <si>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</si>
  <si>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</si>
  <si>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</si>
  <si>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</si>
  <si>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</si>
  <si>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</si>
  <si>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</si>
  <si>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</si>
  <si>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</si>
  <si>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</si>
  <si>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</si>
  <si>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</si>
  <si>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</si>
  <si>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</si>
  <si>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</si>
  <si>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</si>
  <si>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</si>
  <si>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</si>
  <si>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</si>
  <si>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</si>
  <si>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</si>
  <si>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</si>
  <si>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</si>
  <si>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</si>
  <si>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</si>
  <si>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</si>
  <si>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</si>
  <si>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</si>
  <si>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</si>
  <si>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</si>
  <si>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</si>
  <si>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</si>
  <si>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</si>
  <si>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</si>
  <si>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</si>
  <si>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</si>
  <si>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</si>
  <si>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</si>
  <si>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</si>
  <si>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</si>
  <si>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</si>
  <si>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</si>
  <si>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</si>
  <si>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</si>
  <si>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</si>
  <si>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</si>
  <si>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</si>
  <si>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</si>
  <si>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</si>
  <si>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</si>
  <si>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</si>
  <si>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</si>
  <si>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</si>
  <si>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</si>
  <si>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</si>
  <si>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</si>
  <si>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</si>
  <si>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</si>
  <si>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</si>
  <si>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</si>
  <si>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</si>
  <si>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</si>
  <si>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</si>
  <si>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</si>
  <si>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</si>
  <si>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</si>
  <si>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</si>
  <si>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</si>
  <si>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</si>
  <si>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</si>
  <si>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</si>
  <si>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</si>
  <si>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</si>
  <si>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</si>
  <si>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</si>
  <si>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</si>
  <si>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</si>
  <si>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</si>
  <si>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</si>
  <si>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</si>
  <si>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</si>
  <si>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</si>
  <si>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</si>
  <si>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</si>
  <si>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</si>
  <si>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</si>
  <si>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</si>
  <si>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</si>
  <si>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</si>
  <si>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</si>
  <si>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</si>
  <si>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</si>
  <si>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</si>
  <si>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</si>
  <si>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</si>
  <si>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</si>
  <si>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</si>
  <si>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</si>
  <si>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</si>
  <si>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</si>
  <si>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</si>
  <si>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</si>
  <si>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</si>
  <si>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</si>
  <si>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</si>
  <si>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</si>
  <si>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</si>
  <si>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</si>
  <si>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</si>
  <si>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</si>
  <si>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</si>
  <si>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</si>
  <si>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</si>
  <si>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</si>
  <si>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</si>
  <si>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</si>
  <si>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</si>
  <si>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</si>
  <si>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</si>
  <si>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</si>
  <si>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</si>
  <si>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</si>
  <si>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</si>
  <si>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</si>
  <si>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</si>
  <si>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</si>
  <si>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</si>
  <si>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</si>
  <si>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</si>
  <si>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</si>
  <si>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</si>
  <si>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</si>
  <si>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</si>
  <si>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</si>
  <si>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</si>
  <si>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</si>
  <si>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</si>
  <si>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</si>
  <si>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</si>
  <si>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</si>
  <si>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</si>
  <si>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</si>
  <si>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</si>
  <si>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</si>
  <si>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</si>
  <si>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</si>
  <si>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</si>
  <si>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</si>
  <si>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</si>
  <si>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</si>
  <si>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</si>
  <si>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</si>
  <si>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</si>
  <si>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</si>
  <si>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</si>
  <si>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</si>
  <si>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</si>
  <si>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</si>
  <si>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</si>
  <si>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</si>
  <si>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</si>
  <si>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</si>
  <si>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</si>
  <si>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</si>
  <si>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</si>
  <si>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</si>
  <si>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</si>
  <si>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</si>
  <si>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</si>
  <si>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</si>
  <si>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</si>
  <si>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</si>
  <si>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</si>
  <si>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</si>
  <si>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</si>
  <si>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</si>
  <si>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</si>
  <si>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</si>
  <si>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</si>
  <si>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</si>
  <si>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</si>
  <si>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</si>
  <si>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</si>
  <si>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</si>
  <si>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</si>
  <si>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</si>
  <si>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</si>
  <si>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</si>
  <si>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</si>
  <si>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</si>
  <si>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</si>
  <si>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</si>
  <si>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</si>
  <si>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</si>
  <si>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</si>
  <si>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</si>
  <si>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</si>
  <si>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</si>
  <si>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</si>
  <si>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</si>
  <si>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</si>
  <si>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</si>
  <si>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</si>
  <si>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</si>
  <si>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</si>
  <si>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</si>
  <si>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</si>
  <si>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</si>
  <si>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</si>
  <si>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</si>
  <si>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</si>
  <si>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</si>
  <si>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</si>
  <si>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</si>
  <si>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</si>
  <si>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</si>
  <si>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</si>
  <si>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</si>
  <si>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</si>
  <si>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</si>
  <si>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</si>
  <si>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</si>
  <si>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</si>
  <si>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</si>
  <si>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</si>
  <si>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</si>
  <si>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</si>
  <si>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</si>
  <si>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</si>
  <si>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</si>
  <si>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</si>
  <si>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</si>
  <si>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</si>
  <si>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</si>
  <si>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</si>
  <si>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</si>
  <si>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</si>
  <si>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</si>
  <si>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</si>
  <si>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</si>
  <si>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</si>
  <si>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</si>
  <si>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</si>
  <si>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</si>
  <si>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</si>
  <si>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</si>
  <si>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</si>
  <si>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</si>
  <si>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</si>
  <si>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</si>
  <si>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</si>
  <si>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</si>
  <si>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</si>
  <si>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</si>
  <si>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</si>
  <si>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</si>
  <si>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</si>
  <si>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</si>
  <si>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</si>
  <si>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</si>
  <si>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</si>
  <si>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</si>
  <si>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</si>
  <si>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</si>
  <si>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</si>
  <si>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</si>
  <si>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</si>
  <si>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</si>
  <si>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</si>
  <si>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</si>
  <si>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</si>
  <si>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</si>
  <si>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</si>
  <si>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</si>
  <si>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</si>
  <si>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</si>
  <si>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</si>
  <si>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</si>
  <si>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</si>
  <si>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</si>
  <si>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</si>
  <si>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</si>
  <si>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</si>
  <si>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</si>
  <si>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</si>
  <si>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</si>
  <si>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</si>
  <si>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</si>
  <si>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</si>
  <si>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</si>
  <si>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</si>
  <si>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</si>
  <si>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</si>
  <si>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</si>
  <si>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</si>
  <si>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</si>
  <si>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</si>
  <si>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</si>
  <si>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</si>
  <si>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</si>
  <si>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</si>
  <si>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</si>
  <si>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</si>
  <si>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</si>
  <si>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</si>
  <si>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</si>
  <si>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</si>
  <si>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</si>
  <si>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</si>
  <si>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</si>
  <si>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</si>
  <si>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</si>
  <si>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</si>
  <si>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</si>
  <si>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</si>
  <si>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</si>
  <si>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</si>
  <si>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</si>
  <si>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</si>
  <si>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</si>
  <si>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</si>
  <si>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</si>
  <si>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</si>
  <si>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</si>
  <si>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</si>
  <si>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</si>
  <si>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</si>
  <si>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</si>
  <si>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</si>
  <si>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</si>
  <si>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</si>
  <si>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</si>
  <si>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</si>
  <si>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</si>
  <si>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</si>
  <si>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</si>
  <si>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</si>
  <si>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</si>
  <si>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</si>
  <si>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</si>
  <si>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</si>
  <si>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</si>
  <si>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</si>
  <si>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</si>
  <si>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</si>
  <si>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</si>
  <si>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</si>
  <si>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</si>
  <si>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</si>
  <si>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</si>
  <si>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</si>
  <si>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</si>
  <si>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</si>
  <si>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</si>
  <si>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</si>
  <si>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</si>
  <si>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</si>
  <si>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</si>
  <si>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</si>
  <si>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</si>
  <si>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</si>
  <si>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</si>
  <si>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</si>
  <si>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</si>
  <si>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</si>
  <si>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</si>
  <si>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</si>
  <si>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</si>
  <si>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</si>
  <si>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</si>
  <si>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</si>
  <si>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</si>
  <si>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</si>
  <si>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</si>
  <si>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</si>
  <si>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</si>
  <si>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</si>
  <si>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</si>
  <si>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</si>
  <si>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</si>
  <si>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</si>
  <si>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</si>
  <si>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</si>
  <si>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</si>
  <si>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</si>
  <si>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</si>
  <si>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</si>
  <si>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</si>
  <si>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</si>
  <si>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</si>
  <si>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</si>
  <si>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</si>
  <si>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</si>
  <si>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</si>
  <si>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</si>
  <si>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</si>
  <si>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</si>
  <si>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</si>
  <si>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</si>
  <si>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</si>
  <si>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</si>
  <si>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</si>
  <si>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</si>
  <si>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</si>
  <si>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</si>
  <si>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</si>
  <si>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</si>
  <si>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</si>
  <si>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</si>
  <si>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</si>
  <si>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</si>
  <si>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</si>
  <si>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</si>
  <si>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</si>
  <si>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</si>
  <si>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</si>
  <si>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</si>
  <si>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</si>
  <si>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</si>
  <si>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</si>
  <si>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</si>
  <si>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</si>
  <si>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</si>
  <si>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</si>
  <si>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</si>
  <si>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</si>
  <si>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</si>
  <si>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</si>
  <si>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</si>
  <si>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</si>
  <si>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</si>
  <si>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</si>
  <si>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</si>
  <si>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</si>
  <si>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</si>
  <si>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</si>
  <si>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</si>
  <si>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</si>
  <si>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</si>
  <si>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</si>
  <si>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</si>
  <si>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</si>
  <si>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</si>
  <si>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</si>
  <si>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</si>
  <si>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</si>
  <si>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</si>
  <si>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</si>
  <si>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</si>
  <si>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</si>
  <si>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</si>
  <si>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</si>
  <si>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</si>
  <si>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</si>
  <si>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</si>
  <si>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</si>
  <si>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</si>
  <si>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</si>
  <si>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</si>
  <si>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</si>
  <si>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</si>
  <si>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</si>
  <si>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</si>
  <si>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</si>
  <si>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</si>
  <si>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</si>
  <si>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</si>
  <si>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</si>
  <si>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</si>
  <si>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</si>
  <si>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</si>
  <si>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</si>
  <si>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</si>
  <si>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</si>
  <si>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</si>
  <si>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</si>
  <si>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</si>
  <si>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</si>
  <si>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</si>
  <si>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</si>
  <si>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</si>
  <si>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</si>
  <si>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</si>
  <si>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</si>
  <si>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</si>
  <si>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</si>
  <si>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</si>
  <si>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</si>
  <si>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</si>
  <si>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</si>
  <si>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</si>
  <si>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</si>
  <si>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</si>
  <si>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</si>
  <si>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</si>
  <si>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</si>
  <si>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</si>
  <si>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</si>
  <si>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</si>
  <si>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</si>
  <si>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</si>
  <si>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</si>
  <si>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</si>
  <si>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</si>
  <si>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</si>
  <si>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</si>
  <si>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</si>
  <si>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</si>
  <si>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</si>
  <si>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</si>
  <si>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</si>
  <si>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</si>
  <si>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</si>
  <si>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</si>
  <si>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</si>
  <si>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</si>
  <si>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</si>
  <si>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</si>
  <si>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</si>
  <si>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</si>
  <si>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</si>
  <si>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</si>
  <si>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</si>
  <si>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</si>
  <si>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</si>
  <si>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</si>
  <si>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</si>
  <si>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</si>
  <si>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</si>
  <si>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</si>
  <si>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</si>
  <si>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</si>
  <si>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</si>
  <si>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</si>
  <si>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</si>
  <si>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</si>
  <si>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</si>
  <si>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</si>
  <si>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</si>
  <si>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</si>
  <si>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</si>
  <si>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</si>
  <si>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</si>
  <si>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</si>
  <si>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</si>
  <si>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</si>
  <si>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</si>
  <si>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</si>
  <si>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</si>
  <si>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</si>
  <si>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</si>
  <si>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</si>
  <si>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</si>
  <si>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</si>
  <si>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</si>
  <si>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</si>
  <si>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</si>
  <si>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</si>
  <si>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</si>
  <si>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</si>
  <si>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</si>
  <si>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</si>
  <si>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</si>
  <si>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</si>
  <si>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</si>
  <si>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</si>
  <si>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</si>
  <si>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</si>
  <si>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</si>
  <si>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</si>
  <si>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</si>
  <si>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</si>
  <si>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</si>
  <si>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</si>
  <si>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</si>
  <si>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</si>
  <si>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</si>
  <si>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</si>
  <si>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</si>
  <si>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</si>
  <si>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</si>
  <si>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</si>
  <si>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</si>
  <si>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</si>
  <si>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</si>
  <si>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</si>
  <si>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</si>
  <si>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</si>
  <si>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</si>
  <si>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</si>
  <si>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</si>
  <si>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</si>
  <si>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</si>
  <si>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</si>
  <si>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</si>
  <si>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</si>
  <si>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</si>
  <si>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</si>
  <si>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</si>
  <si>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</si>
  <si>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</si>
  <si>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</si>
  <si>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</si>
  <si>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</si>
  <si>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</si>
  <si>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</si>
  <si>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</si>
  <si>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</si>
  <si>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</si>
  <si>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</si>
  <si>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</si>
  <si>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</si>
  <si>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</si>
  <si>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</si>
  <si>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</si>
  <si>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</si>
  <si>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</si>
  <si>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</si>
  <si>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</si>
  <si>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</si>
  <si>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</si>
  <si>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</si>
  <si>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</si>
  <si>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</si>
  <si>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</si>
  <si>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</si>
  <si>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</si>
  <si>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</si>
  <si>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</si>
  <si>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</si>
  <si>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</si>
  <si>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</si>
  <si>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</si>
  <si>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</si>
  <si>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</si>
  <si>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</si>
  <si>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</si>
  <si>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</si>
  <si>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</si>
  <si>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</si>
  <si>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</si>
  <si>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</si>
  <si>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</si>
  <si>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</si>
  <si>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</si>
  <si>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</si>
  <si>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</si>
  <si>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</si>
  <si>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</si>
  <si>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</si>
  <si>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</si>
  <si>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</si>
  <si>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</si>
  <si>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</si>
  <si>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</si>
  <si>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</si>
  <si>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</si>
  <si>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</si>
  <si>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</si>
  <si>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</si>
  <si>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</si>
  <si>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</si>
  <si>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</si>
  <si>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</si>
  <si>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</si>
  <si>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</si>
  <si>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</si>
  <si>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</si>
  <si>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</si>
  <si>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</si>
  <si>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</si>
  <si>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</si>
  <si>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</si>
  <si>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</si>
  <si>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</si>
  <si>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</si>
  <si>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</si>
  <si>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</si>
  <si>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</si>
  <si>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</si>
  <si>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</si>
  <si>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</si>
  <si>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</si>
  <si>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</si>
  <si>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</si>
  <si>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</si>
  <si>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</si>
  <si>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</si>
  <si>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</si>
  <si>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</si>
  <si>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</si>
  <si>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</si>
  <si>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</si>
  <si>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</si>
  <si>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</si>
  <si>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</si>
  <si>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</si>
  <si>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</si>
  <si>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</si>
  <si>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</si>
  <si>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</si>
  <si>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</si>
  <si>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</si>
  <si>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</si>
  <si>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</si>
  <si>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</si>
  <si>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</si>
  <si>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</si>
  <si>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</si>
  <si>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</si>
  <si>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</si>
  <si>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</si>
  <si>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</si>
  <si>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</si>
  <si>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</si>
  <si>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</si>
  <si>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</si>
  <si>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</si>
  <si>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</si>
  <si>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</si>
  <si>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</si>
  <si>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</si>
  <si>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</si>
  <si>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</si>
  <si>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</si>
  <si>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</si>
  <si>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</si>
  <si>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</si>
  <si>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</si>
  <si>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</si>
  <si>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</si>
  <si>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</si>
  <si>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</si>
  <si>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</si>
  <si>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</si>
  <si>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</si>
  <si>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</si>
  <si>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</si>
  <si>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</si>
  <si>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</si>
  <si>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</si>
  <si>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</si>
  <si>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</si>
  <si>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</si>
  <si>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</si>
  <si>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</si>
  <si>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</si>
  <si>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</si>
  <si>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</si>
  <si>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</si>
  <si>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</si>
  <si>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</si>
  <si>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</si>
  <si>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</si>
  <si>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</si>
  <si>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</si>
  <si>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</si>
  <si>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</si>
  <si>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</si>
  <si>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</si>
  <si>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</si>
  <si>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</si>
  <si>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</si>
  <si>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</si>
  <si>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</si>
  <si>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</si>
  <si>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</si>
  <si>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</si>
  <si>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</si>
  <si>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</si>
  <si>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</si>
  <si>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</si>
  <si>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</si>
  <si>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</si>
  <si>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</si>
  <si>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</si>
  <si>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</si>
  <si>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</si>
  <si>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</si>
  <si>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</si>
  <si>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</si>
  <si>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</si>
  <si>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</si>
  <si>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</si>
  <si>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</si>
  <si>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</si>
  <si>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</si>
  <si>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</si>
  <si>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</si>
  <si>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</si>
  <si>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</si>
  <si>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</si>
  <si>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</si>
  <si>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</si>
  <si>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</si>
  <si>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</si>
  <si>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</si>
  <si>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</si>
  <si>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</si>
  <si>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</si>
  <si>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</si>
  <si>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</si>
  <si>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</si>
  <si>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</si>
  <si>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</si>
  <si>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</si>
  <si>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</si>
  <si>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</si>
  <si>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</si>
  <si>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</si>
  <si>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</si>
  <si>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</si>
  <si>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</si>
  <si>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</si>
  <si>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</si>
  <si>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</si>
  <si>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</si>
  <si>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</si>
  <si>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</si>
  <si>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</si>
  <si>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</si>
  <si>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</si>
  <si>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</si>
  <si>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</si>
  <si>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</si>
  <si>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</si>
  <si>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</si>
  <si>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</si>
  <si>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</si>
  <si>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</si>
  <si>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</si>
  <si>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</si>
  <si>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</si>
  <si>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</si>
  <si>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</si>
  <si>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</si>
  <si>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</si>
  <si>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</si>
  <si>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</si>
  <si>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</si>
  <si>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</si>
  <si>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</si>
  <si>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</si>
  <si>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</si>
  <si>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</si>
  <si>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</si>
  <si>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</si>
  <si>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</si>
  <si>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</si>
  <si>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</si>
  <si>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</si>
  <si>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</si>
  <si>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</si>
  <si>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</si>
  <si>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</si>
  <si>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</si>
  <si>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</si>
  <si>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</si>
  <si>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</si>
  <si>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</si>
  <si>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</si>
  <si>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</si>
  <si>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</si>
  <si>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</si>
  <si>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</si>
  <si>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</si>
  <si>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</si>
  <si>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</si>
  <si>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</si>
  <si>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</si>
  <si>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</si>
  <si>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</si>
  <si>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</si>
  <si>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</si>
  <si>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</si>
  <si>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</si>
  <si>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</si>
  <si>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</si>
  <si>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</si>
  <si>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</si>
  <si>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</si>
  <si>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</si>
  <si>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</si>
  <si>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</si>
  <si>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</si>
  <si>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</si>
  <si>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</si>
  <si>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</si>
  <si>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</si>
  <si>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</si>
  <si>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</si>
  <si>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</si>
  <si>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</si>
  <si>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</si>
  <si>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</si>
  <si>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</si>
  <si>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</si>
  <si>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</si>
  <si>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</si>
  <si>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</si>
  <si>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</si>
  <si>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</si>
  <si>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</si>
  <si>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</si>
  <si>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</si>
  <si>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</si>
  <si>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</si>
  <si>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</si>
  <si>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</si>
  <si>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</si>
  <si>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</si>
  <si>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</si>
  <si>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</si>
  <si>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</si>
  <si>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</si>
  <si>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</si>
  <si>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</si>
  <si>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</si>
  <si>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</si>
  <si>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</si>
  <si>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</si>
  <si>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</si>
  <si>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</si>
  <si>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</si>
  <si>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</si>
  <si>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</si>
  <si>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</si>
  <si>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</si>
  <si>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</si>
  <si>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</si>
  <si>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</si>
  <si>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</si>
  <si>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</si>
  <si>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</si>
  <si>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</si>
  <si>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</si>
  <si>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</si>
  <si>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</si>
  <si>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</si>
  <si>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</si>
  <si>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</si>
  <si>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</si>
  <si>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</si>
  <si>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</si>
  <si>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</si>
  <si>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</si>
  <si>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</si>
  <si>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</si>
  <si>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</si>
  <si>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</si>
  <si>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</si>
  <si>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</si>
  <si>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</si>
  <si>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</si>
  <si>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</si>
  <si>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</si>
  <si>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</si>
  <si>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</si>
  <si>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</si>
  <si>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</si>
  <si>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</si>
  <si>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</si>
  <si>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</si>
  <si>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</si>
  <si>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</si>
  <si>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</si>
  <si>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</si>
  <si>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</si>
  <si>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</si>
  <si>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</si>
  <si>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</si>
  <si>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</si>
  <si>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</si>
  <si>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</si>
  <si>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</si>
  <si>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</si>
  <si>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</si>
  <si>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</si>
  <si>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</si>
  <si>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</si>
  <si>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</si>
  <si>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</si>
  <si>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</si>
  <si>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</si>
  <si>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</si>
  <si>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</si>
  <si>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</si>
  <si>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</si>
  <si>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</si>
  <si>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</si>
  <si>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</si>
  <si>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</si>
  <si>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</si>
  <si>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</si>
  <si>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</si>
  <si>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</si>
  <si>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</si>
  <si>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</si>
  <si>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</si>
  <si>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</si>
  <si>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</si>
  <si>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</si>
  <si>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</si>
  <si>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</si>
  <si>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</si>
  <si>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</si>
  <si>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</si>
  <si>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</si>
  <si>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</si>
  <si>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</si>
  <si>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</si>
  <si>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</si>
  <si>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</si>
  <si>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</si>
  <si>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</si>
  <si>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</si>
  <si>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</si>
  <si>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</si>
  <si>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</si>
  <si>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</si>
  <si>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</si>
  <si>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</si>
  <si>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</si>
  <si>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</si>
  <si>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</si>
  <si>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</si>
  <si>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</si>
  <si>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</si>
  <si>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</si>
  <si>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</si>
  <si>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</si>
  <si>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</si>
  <si>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</si>
  <si>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</si>
  <si>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</si>
  <si>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</si>
  <si>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</si>
  <si>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</si>
  <si>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</si>
  <si>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</si>
  <si>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</si>
  <si>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</si>
  <si>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</si>
  <si>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</si>
  <si>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</si>
  <si>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</si>
  <si>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</si>
  <si>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</si>
  <si>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</si>
  <si>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</si>
  <si>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</si>
  <si>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</si>
  <si>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</si>
  <si>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</si>
  <si>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</si>
  <si>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</si>
  <si>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</si>
  <si>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</si>
  <si>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</si>
  <si>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</si>
  <si>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</si>
  <si>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</si>
  <si>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</si>
  <si>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</si>
  <si>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</si>
  <si>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</si>
  <si>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</si>
  <si>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</si>
  <si>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</si>
  <si>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</si>
  <si>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</si>
  <si>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</si>
  <si>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</si>
  <si>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</si>
  <si>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</si>
  <si>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</si>
  <si>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</si>
  <si>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</si>
  <si>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</si>
  <si>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</si>
  <si>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</si>
  <si>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</si>
  <si>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</si>
  <si>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</si>
  <si>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</si>
  <si>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</si>
  <si>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</si>
  <si>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</si>
  <si>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</si>
  <si>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</si>
  <si>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</si>
  <si>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</si>
  <si>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</si>
  <si>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</si>
  <si>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</si>
  <si>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</si>
  <si>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</si>
  <si>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</si>
  <si>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</si>
  <si>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</si>
  <si>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</si>
  <si>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</si>
  <si>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</si>
  <si>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</si>
  <si>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</si>
  <si>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</si>
  <si>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</si>
  <si>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</si>
  <si>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</si>
  <si>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</si>
  <si>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</si>
  <si>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</si>
  <si>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</si>
  <si>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</si>
  <si>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</si>
  <si>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</si>
  <si>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</si>
  <si>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</si>
  <si>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</si>
  <si>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</si>
  <si>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</si>
  <si>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</si>
  <si>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</si>
  <si>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</si>
  <si>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</si>
  <si>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</si>
  <si>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</si>
  <si>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</si>
  <si>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</si>
  <si>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</si>
  <si>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</si>
  <si>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</si>
  <si>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</si>
  <si>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</si>
  <si>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</si>
  <si>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</si>
  <si>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</si>
  <si>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</si>
  <si>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</si>
  <si>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</si>
  <si>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</si>
  <si>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</si>
  <si>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</si>
  <si>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</si>
  <si>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</si>
  <si>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</si>
  <si>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</si>
  <si>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</si>
  <si>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</si>
  <si>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</si>
  <si>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</si>
  <si>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</si>
  <si>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</si>
  <si>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</si>
  <si>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</si>
  <si>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</si>
  <si>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</si>
  <si>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</si>
  <si>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</si>
  <si>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</si>
  <si>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</si>
  <si>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</si>
  <si>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</si>
  <si>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</si>
  <si>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</si>
  <si>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</si>
  <si>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</si>
  <si>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</si>
  <si>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</si>
  <si>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</si>
  <si>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</si>
  <si>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</si>
  <si>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</si>
  <si>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</si>
  <si>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</si>
  <si>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</si>
  <si>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</si>
  <si>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</si>
  <si>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</si>
  <si>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</si>
  <si>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</si>
  <si>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</si>
  <si>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</si>
  <si>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</si>
  <si>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</si>
  <si>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</si>
  <si>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</si>
  <si>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</si>
  <si>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</si>
  <si>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</si>
  <si>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</si>
  <si>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</si>
  <si>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</si>
  <si>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</si>
  <si>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</si>
  <si>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</si>
  <si>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</si>
  <si>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</si>
  <si>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</si>
  <si>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</si>
  <si>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</si>
  <si>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</si>
  <si>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</si>
  <si>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</si>
  <si>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</si>
  <si>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</si>
  <si>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</si>
  <si>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</si>
  <si>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</si>
  <si>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</si>
  <si>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</si>
  <si>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</si>
  <si>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</si>
  <si>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</si>
  <si>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</si>
  <si>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</si>
  <si>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</si>
  <si>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</si>
  <si>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</si>
  <si>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</si>
  <si>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</si>
  <si>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</si>
  <si>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</si>
  <si>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</si>
  <si>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</si>
  <si>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</si>
  <si>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</si>
  <si>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</si>
  <si>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</si>
  <si>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</si>
  <si>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</si>
  <si>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</si>
  <si>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</si>
  <si>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</si>
  <si>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</si>
  <si>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</si>
  <si>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</si>
  <si>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</si>
  <si>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</si>
  <si>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</si>
  <si>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</si>
  <si>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</si>
  <si>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</si>
  <si>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</si>
  <si>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</si>
  <si>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</si>
  <si>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</si>
  <si>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</si>
  <si>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</si>
  <si>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</si>
  <si>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</si>
  <si>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</si>
  <si>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</si>
  <si>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</si>
  <si>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</si>
  <si>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</si>
  <si>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</si>
  <si>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</si>
  <si>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</si>
  <si>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</si>
  <si>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</si>
  <si>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</si>
  <si>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</si>
  <si>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</si>
  <si>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</si>
  <si>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</si>
  <si>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</si>
  <si>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</si>
  <si>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</si>
  <si>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</si>
  <si>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</si>
  <si>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</si>
  <si>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</si>
  <si>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</si>
  <si>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</si>
  <si>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</si>
  <si>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</si>
  <si>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</si>
  <si>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</si>
  <si>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</si>
  <si>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</si>
  <si>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</si>
  <si>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</si>
  <si>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</si>
  <si>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</si>
  <si>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</si>
  <si>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</si>
  <si>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</si>
  <si>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</si>
  <si>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</si>
  <si>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</si>
  <si>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</si>
  <si>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</si>
  <si>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</si>
  <si>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</si>
  <si>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</si>
  <si>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</si>
  <si>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</si>
  <si>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</si>
  <si>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</si>
  <si>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</si>
  <si>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</si>
  <si>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</si>
  <si>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</si>
  <si>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</si>
  <si>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</si>
  <si>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</si>
  <si>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</si>
  <si>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</si>
  <si>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</si>
  <si>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</si>
  <si>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</si>
  <si>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</si>
  <si>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</si>
  <si>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</si>
  <si>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</si>
  <si>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</si>
  <si>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</si>
  <si>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</si>
  <si>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</si>
  <si>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</si>
  <si>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</si>
  <si>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</si>
  <si>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</si>
  <si>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</si>
  <si>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</si>
  <si>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</si>
  <si>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</si>
  <si>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</si>
  <si>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</si>
  <si>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</si>
  <si>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</si>
  <si>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</si>
  <si>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</si>
  <si>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</si>
  <si>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</si>
  <si>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</si>
  <si>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</si>
  <si>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</si>
  <si>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</si>
  <si>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</si>
  <si>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</si>
  <si>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</si>
  <si>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</si>
  <si>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</si>
  <si>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</si>
  <si>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</si>
  <si>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</si>
  <si>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</si>
  <si>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</si>
  <si>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</si>
  <si>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</si>
  <si>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</si>
  <si>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</si>
  <si>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</si>
  <si>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</si>
  <si>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</si>
  <si>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</si>
  <si>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</si>
  <si>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</si>
  <si>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</si>
  <si>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</si>
  <si>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</si>
  <si>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</si>
  <si>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</si>
  <si>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</si>
  <si>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</si>
  <si>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</si>
  <si>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</si>
  <si>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</si>
  <si>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</si>
  <si>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</si>
  <si>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</si>
  <si>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</si>
  <si>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</si>
  <si>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</si>
  <si>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</si>
  <si>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</si>
  <si>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</si>
  <si>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</si>
  <si>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</si>
  <si>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</si>
  <si>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</si>
  <si>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</si>
  <si>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</si>
  <si>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</si>
  <si>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</si>
  <si>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</si>
  <si>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</si>
  <si>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</si>
  <si>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</si>
  <si>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</si>
  <si>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</si>
  <si>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</si>
  <si>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</si>
  <si>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</si>
  <si>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</si>
  <si>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</si>
  <si>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</si>
  <si>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</si>
  <si>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</si>
  <si>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</si>
  <si>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</si>
  <si>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</si>
  <si>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</si>
  <si>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</si>
  <si>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</si>
  <si>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</si>
  <si>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</si>
  <si>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</si>
  <si>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</si>
  <si>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</si>
  <si>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</si>
  <si>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</si>
  <si>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</si>
  <si>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</si>
  <si>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</si>
  <si>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</si>
  <si>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</si>
  <si>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</si>
  <si>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</si>
  <si>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</si>
  <si>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</si>
  <si>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</si>
  <si>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</si>
  <si>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</si>
  <si>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</si>
  <si>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</si>
  <si>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</si>
  <si>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</si>
  <si>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</si>
  <si>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</si>
  <si>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</si>
  <si>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</si>
  <si>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</si>
  <si>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</si>
  <si>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</si>
  <si>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</si>
  <si>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</si>
  <si>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</si>
  <si>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</si>
  <si>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</si>
  <si>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</si>
  <si>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</si>
  <si>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</si>
  <si>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</si>
  <si>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</si>
  <si>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</si>
  <si>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</si>
  <si>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</si>
  <si>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</si>
  <si>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</si>
  <si>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</si>
  <si>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</si>
  <si>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</si>
  <si>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</si>
  <si>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</si>
  <si>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</si>
  <si>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</si>
  <si>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</si>
  <si>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</si>
  <si>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</si>
  <si>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</si>
  <si>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</si>
  <si>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</si>
  <si>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</si>
  <si>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</si>
  <si>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</si>
  <si>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</si>
  <si>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</si>
  <si>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</si>
  <si>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</si>
  <si>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</si>
  <si>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</si>
  <si>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</si>
  <si>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</si>
  <si>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</si>
  <si>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</si>
  <si>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</si>
  <si>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</si>
  <si>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</si>
  <si>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</si>
  <si>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</si>
  <si>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</si>
  <si>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</si>
  <si>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</si>
  <si>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</si>
  <si>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</si>
  <si>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</si>
  <si>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</si>
  <si>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</si>
  <si>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</si>
  <si>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</si>
  <si>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</si>
  <si>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</si>
  <si>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</si>
  <si>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</si>
  <si>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</si>
  <si>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</si>
  <si>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</si>
  <si>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</si>
  <si>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</si>
  <si>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</si>
  <si>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</si>
  <si>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</si>
  <si>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</si>
  <si>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</si>
  <si>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</si>
  <si>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</si>
  <si>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</si>
  <si>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</si>
  <si>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</si>
  <si>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</si>
  <si>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</si>
  <si>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</si>
  <si>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</si>
  <si>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</si>
  <si>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</si>
  <si>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</si>
  <si>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</si>
  <si>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</si>
  <si>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</si>
  <si>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</si>
  <si>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</si>
  <si>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</si>
  <si>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</si>
  <si>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</si>
  <si>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</si>
  <si>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</si>
  <si>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</si>
  <si>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</si>
  <si>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</si>
  <si>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</si>
  <si>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</si>
  <si>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</si>
  <si>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</si>
  <si>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</si>
  <si>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</si>
  <si>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</si>
  <si>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</si>
  <si>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</si>
  <si>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</si>
  <si>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</si>
  <si>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</si>
  <si>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</si>
  <si>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</si>
  <si>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</si>
  <si>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</si>
  <si>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</si>
  <si>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</si>
  <si>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</si>
  <si>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</si>
  <si>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</si>
  <si>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</si>
  <si>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</si>
  <si>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</si>
  <si>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</si>
  <si>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</si>
  <si>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</si>
  <si>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</si>
  <si>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</si>
  <si>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</si>
  <si>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</si>
  <si>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</si>
  <si>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</si>
  <si>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</si>
  <si>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</si>
  <si>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</si>
  <si>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</si>
  <si>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</si>
  <si>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</si>
  <si>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</si>
  <si>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</si>
  <si>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</si>
  <si>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</si>
  <si>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</si>
  <si>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</si>
  <si>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</si>
  <si>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</si>
  <si>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</si>
  <si>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</si>
  <si>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</si>
  <si>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</si>
  <si>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</si>
  <si>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</si>
  <si>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</si>
  <si>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</si>
  <si>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</si>
  <si>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</si>
  <si>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</si>
  <si>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</si>
  <si>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</si>
  <si>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</si>
  <si>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</si>
  <si>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</si>
  <si>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</si>
  <si>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</si>
  <si>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</si>
  <si>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</si>
  <si>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</si>
  <si>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</si>
  <si>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</si>
  <si>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</si>
  <si>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</si>
  <si>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</si>
  <si>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</si>
  <si>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</si>
  <si>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</si>
  <si>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</si>
  <si>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</si>
  <si>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</si>
  <si>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</si>
  <si>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</si>
  <si>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</si>
  <si>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</si>
  <si>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</si>
  <si>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</si>
  <si>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</si>
  <si>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</si>
  <si>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</si>
  <si>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</si>
  <si>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</si>
  <si>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</si>
  <si>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</si>
  <si>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</si>
  <si>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</si>
  <si>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</si>
  <si>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</si>
  <si>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</si>
  <si>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</si>
  <si>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</si>
  <si>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</si>
  <si>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</si>
  <si>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</si>
  <si>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</si>
  <si>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</si>
  <si>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</si>
  <si>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</si>
  <si>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</si>
  <si>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</si>
  <si>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</si>
  <si>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</si>
  <si>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</si>
  <si>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</si>
  <si>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</si>
  <si>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</si>
  <si>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</si>
  <si>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</si>
  <si>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</si>
  <si>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</si>
  <si>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</si>
  <si>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</si>
  <si>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</si>
  <si>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</si>
  <si>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</si>
  <si>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</si>
  <si>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</si>
  <si>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</si>
  <si>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</si>
  <si>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</si>
  <si>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</si>
  <si>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</si>
  <si>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</si>
  <si>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</si>
  <si>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</si>
  <si>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</si>
  <si>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</si>
  <si>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</si>
  <si>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</si>
  <si>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</si>
  <si>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</si>
  <si>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</si>
  <si>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</si>
  <si>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</si>
  <si>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</si>
  <si>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</si>
  <si>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</si>
  <si>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</si>
  <si>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</si>
  <si>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</si>
  <si>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</si>
  <si>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</si>
  <si>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</si>
  <si>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</si>
  <si>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</si>
  <si>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</si>
  <si>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</si>
  <si>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</si>
  <si>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</si>
  <si>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</si>
  <si>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</si>
  <si>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</si>
  <si>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</si>
  <si>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</si>
  <si>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</si>
  <si>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</si>
  <si>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</si>
  <si>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</si>
  <si>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</si>
  <si>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</si>
  <si>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</si>
  <si>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</si>
  <si>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</si>
  <si>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</si>
  <si>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</si>
  <si>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</si>
  <si>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</si>
  <si>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</si>
  <si>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</si>
  <si>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</si>
  <si>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</si>
  <si>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</si>
  <si>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</si>
  <si>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</si>
  <si>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</si>
  <si>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</si>
  <si>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</si>
  <si>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</si>
  <si>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</si>
  <si>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</si>
  <si>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</si>
  <si>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</si>
  <si>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</si>
  <si>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</si>
  <si>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</si>
  <si>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</si>
  <si>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</si>
  <si>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</si>
  <si>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</si>
  <si>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</si>
  <si>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</si>
  <si>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</si>
  <si>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</si>
  <si>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</si>
  <si>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</si>
  <si>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</si>
  <si>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</si>
  <si>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</si>
  <si>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</si>
  <si>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</si>
  <si>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</si>
  <si>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</si>
  <si>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</si>
  <si>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</si>
  <si>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</si>
  <si>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</si>
  <si>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</si>
  <si>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</si>
  <si>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</si>
  <si>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</si>
  <si>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</si>
  <si>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</si>
  <si>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</si>
  <si>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</si>
  <si>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</si>
  <si>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</si>
  <si>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</si>
  <si>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</si>
  <si>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</si>
  <si>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</si>
  <si>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</si>
  <si>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</si>
  <si>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</si>
  <si>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</si>
  <si>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</si>
  <si>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</si>
  <si>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</si>
  <si>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</si>
  <si>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</si>
  <si>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</si>
  <si>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</si>
  <si>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</si>
  <si>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</si>
  <si>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</si>
  <si>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</si>
  <si>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</si>
  <si>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</si>
  <si>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</si>
  <si>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</si>
  <si>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</si>
  <si>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</si>
  <si>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</si>
  <si>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</si>
  <si>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</si>
  <si>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</si>
  <si>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</si>
  <si>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</si>
  <si>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</si>
  <si>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</si>
  <si>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</si>
  <si>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</si>
  <si>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</si>
  <si>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</si>
  <si>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</si>
  <si>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</si>
  <si>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</si>
  <si>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</si>
  <si>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</si>
  <si>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</si>
  <si>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</si>
  <si>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</si>
  <si>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</si>
  <si>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</si>
  <si>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</si>
  <si>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</si>
  <si>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</si>
  <si>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</si>
  <si>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</si>
  <si>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</si>
  <si>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</si>
  <si>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</si>
  <si>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</si>
  <si>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</si>
  <si>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</si>
  <si>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</si>
  <si>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</si>
  <si>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</si>
  <si>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</si>
  <si>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</si>
  <si>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</si>
  <si>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</si>
  <si>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</si>
  <si>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</si>
  <si>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</si>
  <si>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</si>
  <si>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</si>
  <si>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</si>
  <si>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</si>
  <si>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</si>
  <si>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</si>
  <si>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</si>
  <si>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</si>
  <si>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</si>
  <si>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</si>
  <si>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</si>
  <si>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</si>
  <si>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</si>
  <si>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</si>
  <si>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</si>
  <si>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</si>
  <si>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</si>
  <si>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</si>
  <si>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</si>
  <si>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</si>
  <si>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</si>
  <si>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</si>
  <si>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</si>
  <si>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</si>
  <si>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</si>
  <si>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</si>
  <si>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</si>
  <si>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</si>
  <si>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</si>
  <si>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</si>
  <si>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</si>
  <si>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</si>
  <si>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</si>
  <si>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</si>
  <si>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</si>
  <si>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</si>
  <si>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</si>
  <si>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</si>
  <si>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</si>
  <si>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</si>
  <si>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</si>
  <si>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</si>
  <si>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</si>
  <si>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</si>
  <si>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</si>
  <si>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</si>
  <si>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</si>
  <si>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</si>
  <si>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</si>
  <si>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</si>
  <si>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</si>
  <si>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</si>
  <si>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</si>
  <si>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</si>
  <si>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</si>
  <si>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</si>
  <si>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</si>
  <si>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</si>
  <si>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</si>
  <si>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</si>
  <si>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</si>
  <si>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</si>
  <si>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</si>
  <si>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</si>
  <si>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</si>
  <si>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</si>
  <si>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</si>
  <si>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</si>
  <si>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</si>
  <si>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</si>
  <si>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</si>
  <si>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</si>
  <si>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</si>
  <si>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</si>
  <si>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</si>
  <si>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</si>
  <si>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</si>
  <si>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</si>
  <si>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</si>
  <si>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</si>
  <si>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</si>
  <si>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</si>
  <si>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</si>
  <si>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</si>
  <si>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</si>
  <si>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</si>
  <si>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</si>
  <si>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</si>
  <si>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</si>
  <si>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</si>
  <si>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</si>
  <si>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</si>
  <si>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</si>
  <si>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</si>
  <si>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</si>
  <si>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</si>
  <si>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</si>
  <si>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</si>
  <si>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</si>
  <si>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</si>
  <si>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</si>
  <si>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</si>
  <si>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</si>
  <si>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</si>
  <si>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</si>
  <si>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</si>
  <si>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</si>
  <si>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</si>
  <si>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</si>
  <si>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</si>
  <si>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</si>
  <si>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</si>
  <si>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</si>
  <si>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</si>
  <si>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</si>
  <si>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</si>
  <si>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</si>
  <si>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</si>
  <si>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</si>
  <si>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</si>
  <si>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</si>
  <si>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</si>
  <si>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</si>
  <si>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</si>
  <si>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</si>
  <si>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</si>
  <si>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</si>
  <si>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</si>
  <si>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</si>
  <si>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</si>
  <si>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</si>
  <si>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</si>
  <si>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</si>
  <si>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</si>
  <si>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</si>
  <si>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</si>
  <si>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</si>
  <si>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</si>
  <si>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</si>
  <si>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</si>
  <si>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</si>
  <si>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</si>
  <si>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</si>
  <si>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</si>
  <si>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</si>
  <si>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</si>
  <si>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</si>
  <si>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</si>
  <si>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</si>
  <si>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</si>
  <si>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</si>
  <si>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</si>
  <si>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</si>
  <si>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</si>
  <si>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</si>
  <si>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</si>
  <si>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</si>
  <si>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</si>
  <si>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</si>
  <si>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</si>
  <si>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</si>
  <si>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</si>
  <si>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</si>
  <si>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</si>
  <si>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</si>
  <si>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</si>
  <si>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</si>
  <si>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</si>
  <si>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</si>
  <si>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</si>
  <si>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</si>
  <si>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</si>
  <si>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</si>
  <si>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</si>
  <si>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</si>
  <si>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</si>
  <si>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</si>
  <si>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</si>
  <si>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</si>
  <si>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</si>
  <si>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</si>
  <si>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</si>
  <si>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</si>
  <si>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</si>
  <si>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</si>
  <si>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</si>
  <si>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</si>
  <si>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</si>
  <si>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</si>
  <si>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</si>
  <si>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</si>
  <si>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</si>
  <si>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</si>
  <si>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</si>
  <si>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</si>
  <si>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</si>
  <si>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</si>
  <si>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</si>
  <si>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</si>
  <si>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</si>
  <si>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</si>
  <si>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</si>
  <si>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</si>
  <si>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</si>
  <si>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</si>
  <si>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</si>
  <si>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</si>
  <si>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</si>
  <si>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</si>
  <si>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</si>
  <si>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</si>
  <si>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</si>
  <si>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</si>
  <si>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</si>
  <si>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</si>
  <si>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</si>
  <si>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</si>
  <si>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</si>
  <si>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</si>
  <si>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</si>
  <si>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</si>
  <si>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</si>
  <si>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</si>
  <si>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</si>
  <si>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</si>
  <si>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</si>
  <si>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</si>
  <si>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</si>
  <si>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</si>
  <si>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</si>
  <si>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</si>
  <si>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</si>
  <si>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</si>
  <si>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</si>
  <si>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</si>
  <si>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</si>
  <si>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</si>
  <si>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</si>
  <si>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</si>
  <si>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</si>
  <si>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</si>
  <si>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</si>
  <si>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</si>
  <si>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</si>
  <si>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</si>
  <si>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</si>
  <si>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</si>
  <si>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</si>
  <si>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</si>
  <si>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</si>
  <si>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</si>
  <si>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</si>
  <si>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</si>
  <si>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</si>
  <si>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</si>
  <si>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</si>
  <si>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</si>
  <si>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</si>
  <si>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</si>
  <si>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</si>
  <si>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</si>
  <si>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</si>
  <si>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</si>
  <si>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</si>
  <si>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</si>
  <si>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</si>
  <si>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</si>
  <si>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</si>
  <si>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</si>
  <si>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</si>
  <si>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</si>
  <si>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</si>
  <si>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</si>
  <si>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</si>
  <si>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</si>
  <si>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</si>
  <si>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</si>
  <si>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</si>
  <si>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</si>
  <si>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</si>
  <si>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</si>
  <si>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</si>
  <si>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</si>
  <si>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</si>
  <si>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</si>
  <si>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</si>
  <si>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</si>
  <si>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</si>
  <si>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</si>
  <si>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</si>
  <si>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</si>
  <si>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</si>
  <si>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</si>
  <si>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</si>
  <si>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</si>
  <si>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</si>
  <si>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</si>
  <si>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</si>
  <si>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</si>
  <si>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</si>
  <si>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</si>
  <si>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</si>
  <si>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</si>
  <si>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</si>
  <si>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</si>
  <si>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</si>
  <si>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</si>
  <si>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</si>
  <si>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</si>
  <si>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</si>
  <si>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</si>
  <si>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</si>
  <si>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</si>
  <si>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</si>
  <si>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</si>
  <si>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</si>
  <si>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</si>
  <si>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</si>
  <si>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</si>
  <si>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</si>
  <si>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</si>
  <si>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</si>
  <si>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</si>
  <si>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</si>
  <si>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</si>
  <si>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</si>
  <si>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</si>
  <si>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</si>
  <si>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</si>
  <si>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</si>
  <si>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</si>
  <si>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</si>
  <si>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</si>
  <si>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</si>
  <si>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</si>
  <si>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</si>
  <si>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</si>
  <si>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</si>
  <si>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</si>
  <si>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</si>
  <si>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</si>
  <si>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</si>
  <si>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</si>
  <si>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</si>
  <si>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</si>
  <si>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</si>
  <si>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</si>
  <si>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</si>
  <si>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</si>
  <si>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</si>
  <si>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</si>
  <si>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</si>
  <si>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</si>
  <si>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</si>
  <si>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</si>
  <si>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</si>
  <si>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</si>
  <si>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</si>
  <si>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</si>
  <si>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</si>
  <si>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</si>
  <si>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</si>
  <si>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</si>
  <si>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</si>
  <si>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</si>
  <si>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</si>
  <si>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</si>
  <si>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</si>
  <si>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</si>
  <si>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</si>
  <si>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</si>
  <si>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</si>
  <si>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</si>
  <si>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</si>
  <si>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</si>
  <si>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</si>
  <si>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</si>
  <si>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</si>
  <si>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</si>
  <si>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</si>
  <si>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</si>
  <si>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</si>
  <si>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</si>
  <si>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</si>
  <si>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</si>
  <si>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</si>
  <si>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</si>
  <si>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</si>
  <si>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</si>
  <si>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</si>
  <si>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</si>
  <si>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</si>
  <si>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</si>
  <si>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</si>
  <si>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</si>
  <si>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</si>
  <si>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</si>
  <si>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</si>
  <si>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</si>
  <si>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</si>
  <si>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</si>
  <si>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</si>
  <si>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</si>
  <si>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</si>
  <si>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</si>
  <si>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</si>
  <si>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</si>
  <si>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</si>
  <si>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</si>
  <si>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</si>
  <si>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</si>
  <si>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</si>
  <si>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</si>
  <si>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</si>
  <si>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</si>
  <si>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</si>
  <si>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</si>
  <si>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</si>
  <si>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</si>
  <si>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</si>
  <si>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</si>
  <si>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</si>
  <si>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</si>
  <si>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</si>
  <si>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</si>
  <si>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</si>
  <si>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</si>
  <si>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</si>
  <si>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</si>
  <si>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</si>
  <si>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</si>
  <si>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</si>
  <si>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</si>
  <si>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</si>
  <si>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</si>
  <si>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</si>
  <si>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</si>
  <si>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</si>
  <si>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</si>
  <si>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</si>
  <si>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</si>
  <si>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</si>
  <si>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</si>
  <si>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</si>
  <si>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</si>
  <si>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</si>
  <si>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</si>
  <si>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</si>
  <si>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</si>
  <si>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</si>
  <si>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</si>
  <si>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</si>
  <si>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</si>
  <si>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</si>
  <si>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</si>
  <si>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</si>
  <si>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</si>
  <si>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</si>
  <si>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</si>
  <si>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</si>
  <si>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</si>
  <si>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</si>
  <si>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</si>
  <si>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</si>
  <si>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</si>
  <si>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</si>
  <si>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</si>
  <si>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</si>
  <si>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</si>
  <si>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</si>
  <si>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</si>
  <si>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</si>
  <si>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</si>
  <si>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</si>
  <si>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</si>
  <si>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</si>
  <si>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</si>
  <si>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</si>
  <si>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</si>
  <si>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</si>
  <si>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</si>
  <si>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</si>
  <si>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</si>
  <si>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</si>
  <si>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</si>
  <si>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</si>
  <si>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</si>
  <si>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</si>
  <si>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</si>
  <si>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</si>
  <si>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</si>
  <si>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</si>
  <si>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</si>
  <si>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</si>
  <si>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</si>
  <si>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</si>
  <si>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</si>
  <si>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</si>
  <si>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</si>
  <si>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</si>
  <si>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</si>
  <si>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</si>
  <si>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</si>
  <si>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</si>
  <si>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</si>
  <si>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</si>
  <si>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</si>
  <si>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</si>
  <si>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</si>
  <si>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</si>
  <si>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</si>
  <si>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</si>
  <si>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</si>
  <si>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</si>
  <si>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</si>
  <si>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</si>
  <si>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</si>
  <si>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</si>
  <si>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</si>
  <si>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</si>
  <si>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</si>
  <si>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</si>
  <si>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</si>
  <si>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</si>
  <si>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</si>
  <si>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</si>
  <si>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</si>
  <si>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</si>
  <si>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</si>
  <si>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</si>
  <si>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</si>
  <si>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</si>
  <si>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</si>
  <si>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</si>
  <si>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</si>
  <si>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</si>
  <si>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</si>
  <si>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</si>
  <si>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</si>
  <si>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</si>
  <si>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</si>
  <si>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</si>
  <si>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</si>
  <si>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</si>
  <si>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</si>
  <si>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</si>
  <si>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</si>
  <si>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</si>
  <si>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</si>
  <si>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</si>
  <si>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</si>
  <si>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</si>
  <si>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</si>
  <si>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</si>
  <si>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</si>
  <si>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</si>
  <si>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</si>
  <si>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</si>
  <si>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</si>
  <si>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</si>
  <si>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</si>
  <si>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</si>
  <si>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</si>
  <si>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</si>
  <si>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</si>
  <si>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</si>
  <si>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</si>
  <si>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</si>
  <si>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</si>
  <si>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</si>
  <si>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</si>
  <si>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</si>
  <si>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</si>
  <si>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</si>
  <si>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</si>
  <si>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</si>
  <si>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</si>
  <si>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</si>
  <si>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</si>
  <si>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</si>
  <si>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</si>
  <si>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</si>
  <si>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</si>
  <si>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</si>
  <si>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</si>
  <si>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</si>
  <si>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</si>
  <si>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</si>
  <si>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</si>
  <si>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</si>
  <si>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</si>
  <si>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</si>
  <si>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</si>
  <si>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</si>
  <si>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</si>
  <si>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</si>
  <si>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</si>
  <si>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</si>
  <si>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</si>
  <si>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</si>
  <si>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</si>
  <si>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</si>
  <si>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</si>
  <si>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</si>
  <si>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</si>
  <si>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</si>
  <si>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</si>
  <si>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</si>
  <si>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</si>
  <si>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</si>
  <si>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</si>
  <si>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</si>
  <si>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</si>
  <si>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</si>
  <si>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</si>
  <si>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</si>
  <si>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</si>
  <si>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</si>
  <si>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</si>
  <si>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</si>
  <si>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</si>
  <si>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</si>
  <si>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</si>
  <si>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</si>
  <si>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</si>
  <si>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</si>
  <si>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</si>
  <si>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</si>
  <si>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</si>
  <si>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</si>
  <si>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</si>
  <si>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</si>
  <si>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</si>
  <si>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</si>
  <si>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</si>
  <si>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</si>
  <si>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</si>
  <si>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</si>
  <si>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</si>
  <si>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</si>
  <si>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</si>
  <si>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</si>
  <si>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</si>
  <si>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</si>
  <si>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</si>
  <si>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</si>
  <si>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</si>
  <si>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</si>
  <si>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</si>
  <si>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</si>
  <si>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</si>
  <si>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</si>
  <si>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</si>
  <si>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</si>
  <si>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</si>
  <si>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</si>
  <si>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</si>
  <si>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</si>
  <si>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</si>
  <si>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</si>
  <si>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</si>
  <si>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</si>
  <si>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</si>
  <si>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</si>
  <si>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</si>
  <si>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</si>
  <si>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</si>
  <si>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</si>
  <si>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</si>
  <si>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</si>
  <si>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</si>
  <si>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</si>
  <si>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</si>
  <si>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</si>
  <si>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</si>
  <si>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</si>
  <si>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</si>
  <si>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</si>
  <si>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</si>
  <si>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</si>
  <si>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</si>
  <si>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</si>
  <si>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</si>
  <si>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</si>
  <si>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</si>
  <si>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</si>
  <si>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</si>
  <si>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</si>
  <si>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</si>
  <si>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</si>
  <si>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</si>
  <si>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</si>
  <si>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</si>
  <si>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</si>
  <si>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</si>
  <si>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</si>
  <si>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</si>
  <si>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</si>
  <si>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</si>
  <si>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</si>
  <si>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</si>
  <si>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</si>
  <si>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</si>
  <si>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</si>
  <si>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</si>
  <si>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</si>
  <si>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</si>
  <si>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</si>
  <si>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</si>
  <si>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</si>
  <si>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</si>
  <si>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</si>
  <si>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</si>
  <si>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</si>
  <si>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</si>
  <si>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</si>
  <si>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</si>
  <si>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</si>
  <si>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</si>
  <si>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</si>
  <si>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</si>
  <si>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</si>
  <si>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</si>
  <si>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</si>
  <si>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</si>
  <si>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</si>
  <si>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</si>
  <si>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</si>
  <si>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</si>
  <si>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</si>
  <si>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</si>
  <si>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</si>
  <si>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</si>
  <si>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</si>
  <si>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</si>
  <si>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</si>
  <si>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</si>
  <si>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</si>
  <si>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</si>
  <si>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</si>
  <si>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</si>
  <si>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</si>
  <si>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</si>
  <si>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</si>
  <si>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</si>
  <si>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</si>
  <si>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</si>
  <si>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</si>
  <si>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</si>
  <si>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</si>
  <si>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</si>
  <si>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</si>
  <si>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</si>
  <si>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</si>
  <si>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</si>
  <si>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</si>
  <si>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</si>
  <si>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</si>
  <si>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</si>
  <si>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</si>
  <si>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</si>
  <si>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</si>
  <si>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</si>
  <si>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</si>
  <si>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</si>
  <si>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</si>
  <si>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</si>
  <si>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</si>
  <si>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</si>
  <si>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</si>
  <si>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</si>
  <si>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</si>
  <si>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</si>
  <si>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</si>
  <si>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</si>
  <si>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</si>
  <si>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</si>
  <si>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</si>
  <si>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</si>
  <si>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</si>
  <si>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</si>
  <si>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</si>
  <si>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</si>
  <si>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</si>
  <si>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</si>
  <si>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</si>
  <si>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</si>
  <si>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</si>
  <si>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</si>
  <si>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</si>
  <si>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</si>
  <si>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</si>
  <si>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</si>
  <si>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</si>
  <si>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</si>
  <si>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</si>
  <si>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</si>
  <si>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</si>
  <si>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</si>
  <si>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</si>
  <si>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</si>
  <si>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</si>
  <si>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</si>
  <si>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</si>
  <si>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</si>
  <si>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</si>
  <si>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</si>
  <si>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</si>
  <si>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</si>
  <si>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</si>
  <si>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</si>
  <si>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</si>
  <si>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</si>
  <si>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</si>
  <si>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</si>
  <si>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</si>
  <si>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</si>
  <si>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</si>
  <si>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</si>
  <si>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</si>
  <si>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</si>
  <si>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</si>
  <si>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</si>
  <si>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</si>
  <si>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</si>
  <si>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</si>
  <si>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</si>
  <si>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</si>
  <si>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</si>
  <si>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</si>
  <si>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</si>
  <si>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</si>
  <si>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</si>
  <si>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</si>
  <si>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</si>
  <si>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</si>
  <si>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</si>
  <si>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</si>
  <si>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</si>
  <si>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</si>
  <si>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</si>
  <si>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</si>
  <si>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</si>
  <si>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</si>
  <si>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</si>
  <si>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</si>
  <si>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</si>
  <si>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</si>
  <si>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</si>
  <si>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</si>
  <si>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</si>
  <si>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</si>
  <si>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</si>
  <si>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</si>
  <si>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</si>
  <si>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</si>
  <si>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</si>
  <si>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</si>
  <si>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</si>
  <si>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</si>
  <si>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</si>
  <si>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</si>
  <si>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</si>
  <si>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</si>
  <si>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</si>
  <si>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</si>
  <si>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</si>
  <si>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</si>
  <si>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</si>
  <si>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</si>
  <si>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</si>
  <si>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</si>
  <si>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</si>
  <si>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</si>
  <si>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</si>
  <si>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</si>
  <si>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</si>
  <si>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</si>
  <si>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</si>
  <si>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</si>
  <si>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</si>
  <si>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</si>
  <si>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</si>
  <si>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</si>
  <si>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</si>
  <si>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</si>
  <si>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</si>
  <si>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</si>
  <si>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</si>
  <si>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</si>
  <si>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</si>
  <si>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</si>
  <si>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</si>
  <si>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</si>
  <si>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</si>
  <si>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</si>
  <si>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</si>
  <si>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</si>
  <si>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</si>
  <si>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</si>
  <si>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</si>
  <si>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</si>
  <si>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</si>
  <si>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</si>
  <si>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</si>
  <si>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</si>
  <si>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</si>
  <si>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</si>
  <si>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</si>
  <si>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</si>
  <si>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</si>
  <si>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</si>
  <si>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</si>
  <si>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</si>
  <si>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</si>
  <si>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</si>
  <si>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</si>
  <si>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</si>
  <si>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</si>
  <si>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</si>
  <si>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</si>
  <si>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</si>
  <si>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</si>
  <si>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</si>
  <si>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</si>
  <si>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</si>
  <si>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</si>
  <si>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</si>
  <si>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</si>
  <si>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</si>
  <si>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</si>
  <si>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</si>
  <si>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</si>
  <si>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</si>
  <si>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</si>
  <si>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</si>
  <si>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</si>
  <si>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</si>
  <si>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</si>
  <si>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</si>
  <si>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</si>
  <si>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</si>
  <si>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</si>
  <si>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</si>
  <si>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</si>
  <si>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</si>
  <si>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</si>
  <si>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</si>
  <si>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</si>
  <si>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</si>
  <si>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</si>
  <si>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</si>
  <si>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</si>
  <si>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</si>
  <si>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</si>
  <si>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</si>
  <si>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</si>
  <si>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</si>
  <si>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</si>
  <si>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</si>
  <si>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</si>
  <si>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</si>
  <si>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</si>
  <si>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</si>
  <si>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</si>
  <si>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</si>
  <si>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</si>
  <si>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</si>
  <si>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</si>
  <si>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</si>
  <si>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</si>
  <si>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</si>
  <si>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</si>
  <si>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</si>
  <si>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</si>
  <si>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</si>
  <si>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</si>
  <si>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</si>
  <si>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</si>
  <si>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</si>
  <si>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</si>
  <si>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</si>
  <si>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</si>
  <si>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</si>
  <si>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</si>
  <si>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</si>
  <si>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</si>
  <si>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</si>
  <si>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</si>
  <si>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</si>
  <si>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</si>
  <si>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</si>
  <si>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</si>
  <si>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</si>
  <si>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</si>
  <si>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</si>
  <si>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</si>
  <si>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</si>
  <si>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</si>
  <si>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</si>
  <si>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</si>
  <si>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</si>
  <si>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</si>
  <si>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</si>
  <si>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</si>
  <si>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</si>
  <si>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</si>
  <si>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</si>
  <si>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</si>
  <si>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</si>
  <si>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</si>
  <si>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</si>
  <si>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</si>
  <si>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</si>
  <si>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</si>
  <si>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</si>
  <si>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</si>
  <si>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</si>
  <si>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</si>
  <si>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</si>
  <si>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</si>
  <si>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</si>
  <si>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</si>
  <si>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</si>
  <si>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</si>
  <si>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</si>
  <si>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</si>
  <si>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</si>
  <si>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</si>
  <si>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</si>
  <si>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</si>
  <si>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</si>
  <si>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</si>
  <si>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</si>
  <si>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</si>
  <si>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</si>
  <si>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</si>
  <si>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</si>
  <si>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</si>
  <si>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</si>
  <si>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</si>
  <si>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</si>
  <si>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</si>
  <si>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</si>
  <si>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</si>
  <si>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</si>
  <si>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</si>
  <si>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</si>
  <si>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</si>
  <si>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</si>
  <si>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</si>
  <si>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</si>
  <si>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</si>
  <si>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</si>
  <si>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</si>
  <si>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</si>
  <si>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</si>
  <si>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</si>
  <si>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</si>
  <si>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</si>
  <si>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</si>
  <si>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</si>
  <si>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</si>
  <si>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</si>
  <si>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</si>
  <si>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</si>
  <si>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</si>
  <si>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</si>
  <si>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</si>
  <si>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</si>
  <si>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</si>
  <si>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</si>
  <si>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</si>
  <si>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</si>
  <si>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</si>
  <si>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</si>
  <si>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</si>
  <si>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</si>
  <si>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</si>
  <si>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</si>
  <si>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</si>
  <si>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</si>
  <si>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</si>
  <si>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</si>
  <si>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</si>
  <si>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</si>
  <si>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</si>
  <si>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</si>
  <si>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</si>
  <si>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</si>
  <si>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</si>
  <si>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</si>
  <si>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</si>
  <si>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</si>
  <si>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</si>
  <si>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</si>
  <si>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</si>
  <si>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</si>
  <si>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</si>
  <si>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</si>
  <si>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</si>
  <si>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</si>
  <si>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</si>
  <si>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</si>
  <si>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</si>
  <si>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</si>
  <si>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</si>
  <si>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</si>
  <si>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</si>
  <si>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</si>
  <si>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</si>
  <si>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</si>
  <si>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</si>
  <si>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</si>
  <si>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</si>
  <si>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</si>
  <si>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</si>
  <si>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</si>
  <si>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</si>
  <si>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</si>
  <si>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</si>
  <si>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</si>
  <si>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</si>
  <si>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</si>
  <si>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</si>
  <si>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</si>
  <si>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</si>
  <si>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</si>
  <si>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</si>
  <si>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</si>
  <si>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</si>
  <si>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</si>
  <si>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</si>
  <si>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</si>
  <si>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</si>
  <si>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</si>
  <si>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</si>
  <si>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</si>
  <si>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</si>
  <si>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</si>
  <si>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</si>
  <si>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</si>
  <si>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</si>
  <si>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</si>
  <si>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</si>
  <si>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</si>
  <si>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</si>
  <si>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</si>
  <si>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</si>
  <si>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</si>
  <si>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</si>
  <si>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</si>
  <si>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</si>
  <si>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</si>
  <si>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</si>
  <si>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</si>
  <si>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</si>
  <si>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</si>
  <si>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</si>
  <si>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</si>
  <si>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</si>
  <si>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</si>
  <si>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</si>
  <si>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</si>
  <si>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</si>
  <si>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</si>
  <si>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</si>
  <si>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</si>
  <si>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</si>
  <si>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</si>
  <si>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</si>
  <si>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</si>
  <si>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</si>
  <si>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</si>
  <si>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</si>
  <si>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</si>
  <si>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</si>
  <si>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</si>
  <si>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</si>
  <si>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</si>
  <si>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</si>
  <si>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</si>
  <si>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</si>
  <si>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</si>
  <si>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</si>
  <si>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</si>
  <si>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</si>
  <si>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</si>
  <si>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</si>
  <si>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</si>
  <si>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</si>
  <si>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</si>
  <si>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</si>
  <si>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</si>
  <si>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</si>
  <si>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</si>
  <si>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</si>
  <si>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</si>
  <si>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</si>
  <si>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</si>
  <si>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</si>
  <si>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</si>
  <si>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</si>
  <si>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</si>
  <si>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</si>
  <si>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</si>
  <si>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</si>
  <si>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</si>
  <si>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</si>
  <si>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</si>
  <si>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</si>
  <si>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</si>
  <si>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</si>
  <si>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</si>
  <si>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</si>
  <si>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</si>
  <si>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</si>
  <si>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</si>
  <si>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</si>
  <si>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</si>
  <si>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</si>
  <si>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</si>
  <si>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</si>
  <si>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</si>
  <si>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</si>
  <si>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</si>
  <si>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</si>
  <si>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</si>
  <si>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</si>
  <si>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</si>
  <si>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</si>
  <si>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</si>
  <si>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</si>
  <si>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</si>
  <si>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</si>
  <si>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</si>
  <si>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</si>
  <si>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</si>
  <si>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</si>
  <si>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</si>
  <si>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</si>
  <si>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</si>
  <si>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</si>
  <si>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</si>
  <si>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</si>
  <si>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</si>
  <si>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</si>
  <si>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</si>
  <si>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</si>
  <si>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</si>
  <si>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</si>
  <si>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</si>
  <si>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</si>
  <si>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</si>
  <si>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</si>
  <si>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</si>
  <si>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</si>
  <si>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</si>
  <si>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</si>
  <si>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</si>
  <si>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</si>
  <si>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</si>
  <si>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</si>
  <si>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</si>
  <si>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</si>
  <si>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</si>
  <si>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</si>
  <si>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</si>
  <si>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</si>
  <si>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</si>
  <si>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</si>
  <si>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</si>
  <si>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</si>
  <si>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</si>
  <si>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</si>
  <si>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</si>
  <si>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</si>
  <si>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</si>
  <si>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</si>
  <si>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</si>
  <si>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</si>
  <si>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</si>
  <si>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</si>
  <si>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</si>
  <si>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</si>
  <si>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</si>
  <si>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</si>
  <si>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</si>
  <si>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</si>
  <si>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</si>
  <si>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</si>
  <si>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</si>
  <si>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</si>
  <si>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</si>
  <si>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</si>
  <si>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</si>
  <si>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</si>
  <si>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</si>
  <si>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</si>
  <si>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</si>
  <si>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</si>
  <si>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</si>
  <si>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</si>
  <si>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</si>
  <si>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</si>
  <si>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</si>
  <si>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</si>
  <si>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</si>
  <si>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</si>
  <si>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</si>
  <si>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</si>
  <si>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</si>
  <si>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</si>
  <si>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</si>
  <si>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</si>
  <si>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</si>
  <si>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</si>
  <si>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</si>
  <si>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</si>
  <si>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</si>
  <si>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</si>
  <si>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</si>
  <si>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</si>
  <si>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</si>
  <si>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</si>
  <si>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</si>
  <si>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</si>
  <si>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</si>
  <si>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</si>
  <si>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</si>
  <si>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</si>
  <si>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</si>
  <si>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</si>
  <si>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</si>
  <si>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</si>
  <si>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</si>
  <si>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</si>
  <si>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</si>
  <si>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</si>
  <si>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</si>
  <si>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</si>
  <si>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</si>
  <si>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</si>
  <si>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</si>
  <si>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</si>
  <si>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</si>
  <si>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</si>
  <si>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</si>
  <si>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</si>
  <si>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</si>
  <si>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</si>
  <si>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</si>
  <si>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</si>
  <si>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</si>
  <si>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</si>
  <si>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</si>
  <si>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</si>
  <si>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</si>
  <si>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</si>
  <si>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</si>
  <si>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</si>
  <si>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</si>
  <si>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</si>
  <si>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</si>
  <si>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</si>
  <si>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</si>
  <si>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</si>
  <si>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</si>
  <si>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</si>
  <si>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</si>
  <si>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</si>
  <si>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</si>
  <si>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</si>
  <si>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</si>
  <si>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</si>
  <si>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</si>
  <si>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</si>
  <si>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</si>
  <si>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</si>
  <si>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</si>
  <si>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</si>
  <si>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</si>
  <si>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</si>
  <si>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</si>
  <si>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</si>
  <si>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</si>
  <si>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</si>
  <si>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</si>
  <si>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</si>
  <si>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</si>
  <si>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</si>
  <si>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</si>
  <si>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</si>
  <si>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</si>
  <si>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</si>
  <si>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</si>
  <si>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</si>
  <si>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</si>
  <si>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</si>
  <si>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</si>
  <si>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</si>
  <si>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</si>
  <si>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</si>
  <si>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</si>
  <si>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</si>
  <si>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</si>
  <si>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</si>
  <si>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</si>
  <si>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</si>
  <si>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</si>
  <si>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</si>
  <si>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</si>
  <si>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</si>
  <si>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</si>
  <si>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</si>
  <si>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</si>
  <si>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</si>
  <si>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</si>
  <si>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</si>
  <si>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</si>
  <si>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</si>
  <si>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</si>
  <si>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</si>
  <si>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</si>
  <si>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</si>
  <si>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</si>
  <si>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</si>
  <si>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</si>
  <si>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</si>
  <si>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</si>
  <si>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</si>
  <si>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</si>
  <si>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</si>
  <si>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</si>
  <si>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</si>
  <si>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</si>
  <si>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</si>
  <si>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</si>
  <si>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</si>
  <si>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</si>
  <si>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</si>
  <si>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</si>
  <si>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</si>
  <si>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</si>
  <si>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</si>
  <si>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</si>
  <si>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</si>
  <si>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</si>
  <si>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</si>
  <si>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</si>
  <si>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</si>
  <si>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</si>
  <si>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</si>
  <si>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</si>
  <si>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</si>
  <si>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</si>
  <si>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</si>
  <si>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</si>
  <si>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</si>
  <si>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</si>
  <si>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</si>
  <si>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</si>
  <si>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</si>
  <si>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</si>
  <si>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</si>
  <si>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</si>
  <si>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</si>
  <si>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</si>
  <si>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</si>
  <si>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</si>
  <si>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</si>
  <si>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</si>
  <si>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</si>
  <si>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</si>
  <si>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</si>
  <si>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</si>
  <si>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</si>
  <si>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</si>
  <si>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</si>
  <si>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</si>
  <si>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</si>
  <si>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</si>
  <si>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</si>
  <si>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</si>
  <si>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</si>
  <si>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</si>
  <si>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</si>
  <si>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</si>
  <si>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</si>
  <si>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</si>
  <si>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</si>
  <si>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</si>
  <si>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</si>
  <si>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</si>
  <si>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</si>
  <si>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</si>
  <si>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</si>
  <si>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</si>
  <si>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</si>
  <si>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</si>
  <si>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</si>
  <si>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</si>
  <si>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</si>
  <si>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</si>
  <si>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</si>
  <si>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</si>
  <si>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</si>
  <si>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</si>
  <si>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</si>
  <si>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</si>
  <si>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</si>
  <si>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</si>
  <si>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</si>
  <si>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</si>
  <si>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</si>
  <si>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</si>
  <si>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</si>
  <si>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</si>
  <si>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</si>
  <si>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</si>
  <si>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</si>
  <si>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</si>
  <si>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</si>
  <si>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</si>
  <si>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</si>
  <si>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</si>
  <si>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</si>
  <si>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</si>
  <si>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</si>
  <si>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</si>
  <si>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</si>
  <si>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</si>
  <si>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</si>
  <si>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</si>
  <si>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</si>
  <si>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</si>
  <si>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</si>
  <si>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</si>
  <si>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</si>
  <si>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</si>
  <si>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</si>
  <si>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</si>
  <si>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</si>
  <si>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</si>
  <si>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</si>
  <si>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</si>
  <si>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</si>
  <si>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</si>
  <si>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</si>
  <si>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</si>
  <si>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</si>
  <si>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</si>
  <si>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</si>
  <si>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</si>
  <si>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</si>
  <si>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</si>
  <si>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</si>
  <si>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</si>
  <si>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</si>
  <si>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</si>
  <si>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</si>
  <si>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</si>
  <si>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</si>
  <si>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</si>
  <si>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</si>
  <si>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</si>
  <si>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</si>
  <si>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</si>
  <si>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</si>
  <si>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</si>
  <si>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</si>
  <si>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</si>
  <si>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</si>
  <si>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</si>
  <si>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</si>
  <si>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</si>
  <si>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</si>
  <si>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</si>
  <si>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</si>
  <si>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</si>
  <si>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</si>
  <si>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</si>
  <si>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</si>
  <si>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</si>
  <si>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</si>
  <si>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</si>
  <si>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</si>
  <si>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</si>
  <si>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</si>
  <si>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</si>
  <si>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</si>
  <si>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</si>
  <si>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</si>
  <si>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</si>
  <si>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</si>
  <si>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</si>
  <si>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</si>
  <si>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</si>
  <si>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</si>
  <si>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</si>
  <si>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</si>
  <si>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</si>
  <si>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</si>
  <si>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</si>
  <si>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</si>
  <si>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</si>
  <si>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</si>
  <si>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</si>
  <si>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</si>
  <si>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</si>
  <si>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</si>
  <si>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</si>
  <si>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</si>
  <si>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</si>
  <si>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</si>
  <si>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</si>
  <si>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</si>
  <si>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</si>
  <si>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</si>
  <si>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</si>
  <si>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</si>
  <si>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</si>
  <si>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</si>
  <si>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</si>
  <si>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</si>
  <si>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</si>
  <si>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</si>
  <si>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</si>
  <si>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</si>
  <si>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</si>
  <si>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</si>
  <si>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</si>
  <si>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</si>
  <si>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</si>
  <si>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</si>
  <si>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</si>
  <si>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</si>
  <si>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</si>
  <si>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</si>
  <si>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</si>
  <si>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</si>
  <si>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</si>
  <si>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</si>
  <si>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</si>
  <si>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</si>
  <si>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</si>
  <si>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</si>
  <si>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</si>
  <si>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</si>
  <si>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</si>
  <si>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</si>
  <si>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</si>
  <si>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</si>
  <si>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</si>
  <si>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</si>
  <si>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</si>
  <si>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</si>
  <si>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</si>
  <si>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</si>
  <si>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</si>
  <si>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</si>
  <si>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</si>
  <si>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</si>
  <si>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</si>
  <si>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</si>
  <si>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</si>
  <si>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</si>
  <si>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</si>
  <si>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</si>
  <si>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</si>
  <si>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</si>
  <si>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</si>
  <si>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</si>
  <si>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</si>
  <si>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</si>
  <si>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</si>
  <si>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</si>
  <si>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</si>
  <si>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</si>
  <si>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</si>
  <si>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</si>
  <si>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</si>
  <si>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</si>
  <si>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</si>
  <si>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</si>
  <si>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</si>
  <si>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</si>
  <si>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</si>
  <si>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</si>
  <si>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</si>
  <si>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</si>
  <si>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</si>
  <si>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</si>
  <si>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</si>
  <si>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</si>
  <si>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</si>
  <si>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</si>
  <si>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</si>
  <si>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</si>
  <si>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</si>
  <si>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</si>
  <si>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</si>
  <si>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</si>
  <si>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</si>
  <si>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</si>
  <si>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</si>
  <si>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</si>
  <si>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</si>
  <si>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</si>
  <si>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</si>
  <si>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</si>
  <si>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</si>
  <si>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</si>
  <si>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</si>
  <si>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</si>
  <si>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</si>
  <si>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</si>
  <si>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</si>
  <si>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</si>
  <si>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</si>
  <si>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</si>
  <si>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</si>
  <si>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</si>
  <si>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</si>
  <si>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</si>
  <si>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</si>
  <si>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</si>
  <si>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</si>
  <si>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</si>
  <si>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</si>
  <si>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</si>
  <si>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</si>
  <si>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</si>
  <si>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</si>
  <si>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</si>
  <si>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</si>
  <si>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</si>
  <si>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</si>
  <si>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</si>
  <si>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</si>
  <si>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</si>
  <si>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</si>
  <si>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</si>
  <si>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</si>
  <si>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</si>
  <si>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</si>
  <si>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</si>
  <si>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</si>
  <si>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</si>
  <si>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</si>
  <si>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</si>
  <si>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</si>
  <si>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</si>
  <si>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</si>
  <si>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</si>
  <si>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</si>
  <si>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</si>
  <si>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</si>
  <si>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</si>
  <si>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</si>
  <si>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</si>
  <si>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</si>
  <si>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</si>
  <si>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</si>
  <si>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</si>
  <si>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</si>
  <si>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</si>
  <si>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</si>
  <si>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</si>
  <si>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</si>
  <si>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</si>
  <si>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</si>
  <si>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</si>
  <si>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</si>
  <si>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</si>
  <si>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</si>
  <si>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</si>
  <si>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</si>
  <si>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</si>
  <si>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</si>
  <si>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</si>
  <si>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</si>
  <si>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</si>
  <si>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</si>
  <si>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</si>
  <si>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</si>
  <si>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</si>
  <si>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</si>
  <si>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</si>
  <si>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</si>
  <si>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</si>
  <si>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</si>
  <si>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</si>
  <si>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</si>
  <si>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</si>
  <si>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</si>
  <si>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</si>
  <si>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</si>
  <si>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</si>
  <si>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</si>
  <si>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</si>
  <si>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</si>
  <si>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</si>
  <si>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</si>
  <si>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</si>
  <si>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</si>
  <si>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</si>
  <si>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</si>
  <si>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</si>
  <si>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</si>
  <si>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</si>
  <si>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</si>
  <si>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</si>
  <si>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</si>
  <si>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</si>
  <si>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</si>
  <si>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</si>
  <si>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</si>
  <si>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</si>
  <si>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</si>
  <si>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</si>
  <si>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</si>
  <si>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</si>
  <si>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</si>
  <si>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</si>
  <si>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</si>
  <si>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</si>
  <si>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</si>
  <si>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</si>
  <si>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</si>
  <si>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</si>
  <si>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</si>
  <si>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</si>
  <si>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</si>
  <si>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</si>
  <si>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</si>
  <si>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</si>
  <si>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</si>
  <si>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</si>
  <si>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</si>
  <si>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</si>
  <si>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</si>
  <si>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</si>
  <si>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</si>
  <si>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</si>
  <si>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</si>
  <si>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</si>
  <si>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</si>
  <si>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</si>
  <si>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</si>
  <si>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</si>
  <si>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</si>
  <si>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</si>
  <si>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</si>
  <si>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</si>
  <si>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</si>
  <si>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</si>
  <si>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</si>
  <si>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</si>
  <si>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</si>
  <si>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</si>
  <si>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</si>
  <si>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</si>
  <si>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</si>
  <si>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</si>
  <si>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</si>
  <si>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</si>
  <si>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</si>
  <si>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</si>
  <si>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</si>
  <si>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</si>
  <si>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</si>
  <si>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</si>
  <si>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</si>
  <si>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</si>
  <si>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</si>
  <si>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</si>
  <si>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</si>
  <si>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</si>
  <si>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</si>
  <si>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</si>
  <si>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</si>
  <si>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</si>
  <si>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</si>
  <si>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</si>
  <si>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</si>
  <si>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</si>
  <si>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</si>
  <si>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</si>
  <si>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</si>
  <si>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</si>
  <si>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</si>
  <si>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</si>
  <si>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</si>
  <si>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</si>
  <si>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</si>
  <si>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</si>
  <si>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</si>
  <si>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</si>
  <si>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</si>
  <si>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</si>
  <si>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</si>
  <si>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</si>
  <si>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</si>
  <si>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</si>
  <si>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</si>
  <si>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</si>
  <si>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</si>
  <si>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</si>
  <si>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</si>
  <si>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</si>
  <si>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</si>
  <si>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</si>
  <si>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</si>
  <si>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</si>
  <si>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</si>
  <si>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</si>
  <si>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</si>
  <si>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</si>
  <si>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</si>
  <si>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</si>
  <si>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</si>
  <si>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</si>
  <si>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</si>
  <si>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</si>
  <si>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</si>
  <si>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</si>
  <si>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</si>
  <si>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</si>
  <si>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</si>
  <si>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</si>
  <si>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</si>
  <si>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</si>
  <si>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</si>
  <si>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</si>
  <si>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</si>
  <si>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</si>
  <si>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</si>
  <si>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</si>
  <si>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</si>
  <si>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</si>
  <si>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</si>
  <si>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</si>
  <si>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</si>
  <si>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</si>
  <si>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</si>
  <si>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</si>
  <si>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</si>
  <si>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</si>
  <si>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</si>
  <si>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</si>
  <si>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</si>
  <si>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</si>
  <si>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</si>
  <si>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</si>
  <si>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</si>
  <si>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</si>
  <si>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</si>
  <si>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</si>
  <si>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</si>
  <si>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</si>
  <si>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</si>
  <si>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</si>
  <si>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</si>
  <si>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</si>
  <si>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</si>
  <si>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</si>
  <si>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</si>
  <si>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</si>
  <si>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</si>
  <si>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</si>
  <si>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</si>
  <si>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</si>
  <si>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</si>
  <si>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</si>
  <si>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</si>
  <si>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</si>
  <si>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</si>
  <si>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</si>
  <si>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</si>
  <si>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</si>
  <si>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</si>
  <si>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</si>
  <si>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</si>
  <si>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</si>
  <si>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</si>
  <si>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</si>
  <si>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</si>
  <si>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</si>
  <si>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</si>
  <si>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</si>
  <si>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</si>
  <si>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</si>
  <si>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</si>
  <si>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</si>
  <si>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</si>
  <si>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</si>
  <si>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</si>
  <si>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</si>
  <si>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</si>
  <si>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</si>
  <si>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</si>
  <si>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</si>
  <si>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</si>
  <si>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</si>
  <si>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</si>
  <si>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</si>
  <si>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</si>
  <si>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</si>
  <si>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</si>
  <si>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</si>
  <si>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</si>
  <si>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</si>
  <si>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</si>
  <si>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</si>
  <si>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</si>
  <si>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</si>
  <si>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</si>
  <si>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</si>
  <si>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</si>
  <si>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</si>
  <si>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</si>
  <si>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</si>
  <si>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</si>
  <si>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</si>
  <si>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</si>
  <si>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</si>
  <si>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</si>
  <si>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</si>
  <si>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</si>
  <si>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</si>
  <si>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</si>
  <si>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</si>
  <si>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</si>
  <si>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</si>
  <si>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</si>
  <si>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</si>
  <si>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</si>
  <si>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</si>
  <si>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</si>
  <si>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</si>
  <si>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</si>
  <si>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</si>
  <si>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</si>
  <si>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</si>
  <si>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</si>
  <si>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</si>
  <si>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</si>
  <si>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</si>
  <si>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</si>
  <si>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</si>
  <si>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</si>
  <si>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</si>
  <si>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</si>
  <si>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</si>
  <si>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</si>
  <si>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</si>
  <si>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</si>
  <si>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</si>
  <si>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</si>
  <si>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</si>
  <si>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</si>
  <si>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</si>
  <si>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</si>
  <si>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</si>
  <si>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</si>
  <si>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</si>
  <si>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</si>
  <si>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</si>
  <si>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</si>
  <si>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</si>
  <si>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</si>
  <si>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</si>
  <si>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</si>
  <si>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</si>
  <si>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</si>
  <si>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</si>
  <si>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</si>
  <si>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</si>
  <si>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</si>
  <si>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</si>
  <si>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</si>
  <si>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</si>
  <si>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</si>
  <si>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</si>
  <si>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</si>
  <si>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</si>
  <si>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</si>
  <si>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</si>
  <si>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</si>
  <si>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</si>
  <si>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</si>
  <si>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</si>
  <si>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</si>
  <si>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</si>
  <si>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</si>
  <si>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</si>
  <si>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</si>
  <si>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</si>
  <si>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</si>
  <si>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</si>
  <si>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</si>
  <si>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</si>
  <si>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</si>
  <si>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</si>
  <si>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</si>
  <si>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</si>
  <si>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</si>
  <si>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</si>
  <si>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</si>
  <si>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</si>
  <si>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</si>
  <si>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</si>
  <si>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</si>
  <si>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</si>
  <si>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</si>
  <si>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</si>
  <si>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</si>
  <si>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</si>
  <si>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</si>
  <si>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</si>
  <si>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</si>
  <si>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</si>
  <si>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</si>
  <si>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</si>
  <si>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</si>
  <si>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</si>
  <si>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</si>
  <si>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</si>
  <si>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</si>
  <si>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</si>
  <si>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</si>
  <si>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</si>
  <si>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</si>
  <si>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</si>
  <si>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</si>
  <si>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</si>
  <si>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</si>
  <si>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</si>
  <si>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</si>
  <si>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</si>
  <si>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</si>
  <si>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</si>
  <si>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</si>
  <si>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</si>
  <si>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</si>
  <si>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</si>
  <si>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</si>
  <si>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</si>
  <si>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</si>
  <si>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</si>
  <si>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</si>
  <si>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</si>
  <si>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</si>
  <si>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</si>
  <si>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</si>
  <si>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</si>
  <si>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</si>
  <si>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</si>
  <si>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</si>
  <si>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</si>
  <si>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</si>
  <si>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</si>
  <si>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</si>
  <si>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</si>
  <si>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</si>
  <si>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</si>
  <si>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</si>
  <si>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</si>
  <si>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</si>
  <si>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</si>
  <si>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</si>
  <si>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</si>
  <si>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</si>
  <si>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</si>
  <si>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</si>
  <si>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</si>
  <si>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</si>
  <si>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</si>
  <si>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</si>
  <si>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</si>
  <si>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</si>
  <si>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</si>
  <si>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</si>
  <si>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</si>
  <si>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</si>
  <si>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</si>
  <si>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</si>
  <si>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</si>
  <si>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</si>
  <si>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</si>
  <si>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</si>
  <si>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</si>
  <si>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</si>
  <si>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</si>
  <si>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</si>
  <si>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</si>
  <si>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</si>
  <si>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</si>
  <si>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</si>
  <si>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</si>
  <si>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</si>
  <si>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</si>
  <si>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</si>
  <si>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</si>
  <si>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</si>
  <si>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</si>
  <si>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</si>
  <si>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</si>
  <si>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</si>
  <si>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</si>
  <si>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</si>
  <si>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</si>
  <si>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</si>
  <si>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</si>
  <si>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</si>
  <si>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</si>
  <si>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</si>
  <si>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</si>
  <si>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</si>
  <si>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</si>
  <si>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</si>
  <si>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</si>
  <si>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</si>
  <si>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</si>
  <si>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</si>
  <si>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</si>
  <si>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</si>
  <si>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</si>
  <si>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</si>
  <si>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</si>
  <si>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</si>
  <si>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</si>
  <si>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</si>
  <si>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</si>
  <si>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</si>
  <si>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</si>
  <si>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</si>
  <si>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</si>
  <si>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</si>
  <si>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</si>
  <si>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</si>
  <si>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</si>
  <si>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</si>
  <si>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</si>
  <si>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</si>
  <si>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</si>
  <si>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</si>
  <si>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</si>
  <si>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</si>
  <si>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</si>
  <si>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</si>
  <si>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</si>
  <si>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</si>
  <si>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</si>
  <si>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</si>
  <si>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</si>
  <si>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</si>
  <si>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</si>
  <si>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</si>
  <si>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</si>
  <si>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</si>
  <si>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</si>
  <si>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</si>
  <si>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</si>
  <si>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</si>
  <si>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</si>
  <si>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</si>
  <si>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</si>
  <si>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</si>
  <si>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</si>
  <si>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</si>
  <si>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</si>
  <si>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</si>
  <si>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</si>
  <si>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</si>
  <si>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</si>
  <si>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</si>
  <si>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</si>
  <si>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</si>
  <si>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</si>
  <si>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</si>
  <si>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</si>
  <si>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</si>
  <si>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</si>
  <si>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</si>
  <si>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</si>
  <si>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</si>
  <si>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</si>
  <si>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</si>
  <si>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</si>
  <si>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</si>
  <si>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</si>
  <si>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</si>
  <si>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</si>
  <si>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</si>
  <si>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</si>
  <si>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</si>
  <si>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</si>
  <si>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</si>
  <si>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</si>
  <si>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</si>
  <si>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</si>
  <si>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</si>
  <si>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</si>
  <si>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</si>
  <si>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</si>
  <si>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</si>
  <si>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</si>
  <si>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</si>
  <si>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</si>
  <si>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</si>
  <si>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</si>
  <si>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</si>
  <si>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</si>
  <si>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</si>
  <si>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</si>
  <si>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</si>
  <si>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</si>
  <si>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</si>
  <si>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</si>
  <si>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</si>
  <si>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</si>
  <si>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</si>
  <si>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</si>
  <si>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</si>
  <si>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</si>
  <si>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</si>
  <si>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</si>
  <si>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</si>
  <si>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</si>
  <si>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</si>
  <si>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</si>
  <si>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</si>
  <si>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</si>
  <si>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</si>
  <si>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</si>
  <si>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</si>
  <si>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</si>
  <si>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</si>
  <si>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</si>
  <si>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</si>
  <si>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</si>
  <si>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</si>
  <si>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</si>
  <si>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</si>
  <si>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</si>
  <si>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</si>
  <si>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</si>
  <si>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</si>
  <si>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</si>
  <si>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</si>
  <si>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</si>
  <si>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</si>
  <si>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</si>
  <si>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</si>
  <si>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</si>
  <si>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</si>
  <si>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</si>
  <si>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</si>
  <si>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</si>
  <si>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</si>
  <si>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</si>
  <si>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</si>
  <si>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</si>
  <si>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</si>
  <si>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</si>
  <si>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</si>
  <si>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</si>
  <si>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</si>
  <si>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</si>
  <si>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</si>
  <si>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</si>
  <si>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</si>
  <si>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</si>
  <si>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</si>
  <si>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</si>
  <si>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</si>
  <si>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</si>
  <si>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</si>
  <si>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</si>
  <si>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</si>
  <si>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</si>
  <si>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</si>
  <si>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</si>
  <si>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</si>
  <si>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</si>
  <si>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</si>
  <si>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</si>
  <si>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</si>
  <si>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</si>
  <si>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</si>
  <si>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</si>
  <si>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</si>
  <si>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</si>
  <si>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</si>
  <si>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</si>
  <si>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</si>
  <si>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</si>
  <si>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</si>
  <si>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</si>
  <si>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</si>
  <si>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</si>
  <si>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</si>
  <si>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</si>
  <si>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</si>
  <si>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</si>
  <si>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</si>
  <si>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</si>
  <si>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</si>
  <si>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</si>
  <si>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</si>
  <si>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</si>
  <si>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</si>
  <si>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</si>
  <si>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</si>
  <si>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</si>
  <si>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</si>
  <si>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</si>
  <si>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</si>
  <si>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</si>
  <si>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</si>
  <si>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</si>
  <si>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</si>
  <si>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</si>
  <si>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</si>
  <si>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</si>
  <si>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</si>
  <si>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</si>
  <si>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</si>
  <si>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</si>
  <si>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</si>
  <si>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</si>
  <si>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</si>
  <si>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</si>
  <si>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</si>
  <si>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</si>
  <si>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</si>
  <si>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</si>
  <si>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</si>
  <si>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</si>
  <si>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</si>
  <si>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</si>
  <si>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</si>
  <si>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</si>
  <si>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</si>
  <si>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</si>
  <si>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</si>
  <si>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</si>
  <si>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</si>
  <si>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</si>
  <si>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</si>
  <si>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</si>
  <si>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</si>
  <si>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</si>
  <si>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</si>
  <si>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</si>
  <si>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</si>
  <si>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</si>
  <si>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</si>
  <si>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</si>
  <si>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</si>
  <si>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</si>
  <si>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</si>
  <si>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</si>
  <si>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</si>
  <si>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</si>
  <si>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</si>
  <si>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</si>
  <si>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</si>
  <si>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</si>
  <si>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</si>
  <si>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</si>
  <si>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</si>
  <si>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</si>
  <si>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</si>
  <si>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</si>
  <si>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</si>
  <si>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</si>
  <si>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</si>
  <si>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</si>
  <si>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</si>
  <si>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</si>
  <si>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</si>
  <si>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</si>
  <si>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</si>
  <si>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</si>
  <si>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</si>
  <si>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</si>
  <si>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</si>
  <si>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</si>
  <si>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</si>
  <si>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</si>
  <si>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</si>
  <si>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</si>
  <si>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</si>
  <si>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</si>
  <si>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</si>
  <si>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</si>
  <si>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</si>
  <si>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</si>
  <si>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</si>
  <si>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</si>
  <si>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</si>
  <si>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</si>
  <si>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</si>
  <si>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</si>
  <si>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</si>
  <si>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</si>
  <si>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</si>
  <si>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</si>
  <si>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</si>
  <si>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</si>
  <si>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</si>
  <si>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</si>
  <si>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</si>
  <si>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</si>
  <si>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</si>
  <si>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</si>
  <si>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</si>
  <si>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</si>
  <si>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</si>
  <si>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</si>
  <si>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</si>
  <si>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</si>
  <si>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</si>
  <si>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</si>
  <si>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</si>
  <si>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</si>
  <si>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</si>
  <si>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</si>
  <si>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</si>
  <si>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</si>
  <si>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</si>
  <si>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</si>
  <si>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</si>
  <si>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</si>
  <si>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</si>
  <si>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</si>
  <si>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</si>
  <si>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</si>
  <si>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</si>
  <si>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</si>
  <si>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</si>
  <si>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</si>
  <si>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</si>
  <si>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</si>
  <si>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</si>
  <si>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</si>
  <si>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</si>
  <si>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</si>
  <si>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</si>
  <si>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</si>
  <si>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</si>
  <si>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</si>
  <si>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</si>
  <si>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</si>
  <si>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</si>
  <si>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</si>
  <si>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</si>
  <si>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</si>
  <si>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</si>
  <si>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</si>
  <si>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</si>
  <si>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</si>
  <si>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</si>
  <si>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</si>
  <si>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</si>
  <si>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</si>
  <si>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</si>
  <si>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</si>
  <si>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</si>
  <si>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</si>
  <si>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</si>
  <si>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</si>
  <si>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</si>
  <si>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</si>
  <si>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</si>
  <si>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</si>
  <si>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</si>
  <si>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</si>
  <si>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</si>
  <si>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</si>
  <si>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</si>
  <si>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</si>
  <si>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</si>
  <si>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</si>
  <si>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</si>
  <si>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</si>
  <si>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</si>
  <si>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</si>
  <si>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</si>
  <si>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</si>
  <si>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</si>
  <si>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</si>
  <si>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</si>
  <si>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</si>
  <si>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</si>
  <si>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</si>
  <si>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</si>
  <si>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</si>
  <si>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</si>
  <si>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</si>
  <si>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</si>
  <si>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</si>
  <si>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</si>
  <si>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</si>
  <si>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</si>
  <si>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</si>
  <si>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</si>
  <si>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</si>
  <si>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</si>
  <si>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</si>
  <si>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</si>
  <si>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</si>
  <si>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</si>
  <si>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</si>
  <si>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</si>
  <si>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</si>
  <si>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</si>
  <si>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</si>
  <si>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</si>
  <si>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</si>
  <si>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</si>
  <si>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</si>
  <si>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</si>
  <si>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</si>
  <si>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</si>
  <si>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</si>
  <si>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</si>
  <si>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</si>
  <si>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</si>
  <si>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</si>
  <si>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</si>
  <si>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</si>
  <si>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</si>
  <si>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</si>
  <si>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</si>
  <si>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</si>
  <si>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</si>
  <si>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</si>
  <si>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</si>
  <si>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</si>
  <si>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</si>
  <si>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</si>
  <si>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</si>
  <si>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</si>
  <si>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</si>
  <si>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</si>
  <si>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</si>
  <si>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</si>
  <si>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</si>
  <si>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</si>
  <si>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</si>
  <si>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</si>
  <si>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</si>
  <si>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</si>
  <si>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</si>
  <si>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</si>
  <si>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</si>
  <si>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</si>
  <si>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</si>
  <si>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</si>
  <si>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</si>
  <si>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</si>
  <si>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</si>
  <si>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</si>
  <si>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</si>
  <si>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</si>
  <si>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</si>
  <si>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</si>
  <si>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</si>
  <si>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</si>
  <si>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</si>
  <si>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</si>
  <si>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</si>
  <si>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</si>
  <si>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</si>
  <si>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</si>
  <si>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</si>
  <si>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</si>
  <si>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</si>
  <si>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</si>
  <si>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</si>
  <si>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</si>
  <si>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</si>
  <si>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</si>
  <si>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</si>
  <si>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</si>
  <si>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</si>
  <si>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</si>
  <si>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</si>
  <si>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</si>
  <si>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</si>
  <si>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</si>
  <si>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</si>
  <si>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</si>
  <si>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</si>
  <si>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</si>
  <si>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</si>
  <si>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</si>
  <si>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</si>
  <si>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</si>
  <si>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</si>
  <si>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</si>
  <si>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</si>
  <si>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</si>
  <si>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</si>
  <si>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</si>
  <si>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</si>
  <si>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</si>
  <si>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</si>
  <si>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</si>
  <si>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</si>
  <si>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</si>
  <si>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</si>
  <si>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</si>
  <si>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</si>
  <si>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</si>
  <si>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</si>
  <si>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</si>
  <si>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</si>
  <si>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</si>
  <si>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</si>
  <si>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</si>
  <si>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</si>
  <si>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</si>
  <si>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</si>
  <si>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</si>
  <si>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</si>
  <si>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</si>
  <si>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</si>
  <si>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</si>
  <si>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</si>
  <si>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</si>
  <si>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</si>
  <si>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</si>
  <si>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</si>
  <si>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</si>
  <si>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</si>
  <si>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</si>
  <si>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</si>
  <si>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</si>
  <si>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</si>
  <si>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</si>
  <si>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</si>
  <si>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</si>
  <si>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</si>
  <si>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</si>
  <si>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</si>
  <si>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</si>
  <si>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</si>
  <si>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</si>
  <si>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</si>
  <si>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</si>
  <si>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</si>
  <si>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</si>
  <si>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</si>
  <si>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</si>
  <si>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</si>
  <si>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</si>
  <si>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</si>
  <si>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</si>
  <si>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</si>
  <si>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</si>
  <si>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</si>
  <si>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</si>
  <si>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</si>
  <si>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</si>
  <si>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</si>
  <si>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</si>
  <si>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</si>
  <si>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</si>
  <si>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</si>
  <si>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</si>
  <si>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</si>
  <si>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</si>
  <si>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</si>
  <si>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</si>
  <si>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</si>
  <si>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</si>
  <si>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</si>
  <si>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</si>
  <si>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</si>
  <si>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</si>
  <si>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</si>
  <si>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</si>
  <si>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</si>
  <si>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</si>
  <si>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</si>
  <si>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</si>
  <si>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</si>
  <si>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</si>
  <si>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</si>
  <si>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</si>
  <si>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</si>
  <si>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</si>
  <si>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</si>
  <si>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</si>
  <si>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</si>
  <si>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</si>
  <si>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</si>
  <si>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</si>
  <si>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</si>
  <si>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</si>
  <si>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</si>
  <si>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</si>
  <si>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</si>
  <si>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</si>
  <si>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</si>
  <si>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</si>
  <si>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</si>
  <si>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</si>
  <si>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</si>
  <si>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</si>
  <si>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</si>
  <si>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</si>
  <si>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</si>
  <si>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</si>
  <si>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</si>
  <si>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</si>
  <si>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</si>
  <si>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</si>
  <si>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</si>
  <si>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</si>
  <si>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</si>
  <si>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</si>
  <si>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</si>
  <si>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</si>
  <si>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</si>
  <si>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</si>
  <si>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</si>
  <si>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</si>
  <si>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</si>
  <si>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</si>
  <si>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</si>
  <si>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</si>
  <si>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</si>
  <si>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</si>
  <si>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</si>
  <si>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</si>
  <si>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</si>
  <si>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</si>
  <si>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</si>
  <si>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</si>
  <si>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</si>
  <si>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</si>
  <si>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</si>
  <si>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</si>
  <si>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</si>
  <si>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</si>
  <si>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</si>
  <si>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</si>
  <si>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</si>
  <si>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</si>
  <si>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</si>
  <si>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</si>
  <si>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</si>
  <si>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</si>
  <si>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</si>
  <si>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</si>
  <si>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</si>
  <si>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</si>
  <si>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</si>
  <si>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</si>
  <si>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</si>
  <si>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</si>
  <si>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</si>
  <si>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</si>
  <si>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</si>
  <si>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</si>
  <si>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</si>
  <si>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</si>
  <si>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</si>
  <si>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</si>
  <si>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</si>
  <si>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</si>
  <si>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</si>
  <si>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</si>
  <si>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</si>
  <si>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</si>
  <si>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</si>
  <si>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</si>
  <si>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</si>
  <si>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</si>
  <si>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</si>
  <si>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</si>
  <si>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</si>
  <si>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</si>
  <si>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</si>
  <si>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</si>
  <si>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</si>
  <si>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</si>
  <si>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</si>
  <si>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</si>
  <si>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</si>
  <si>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</si>
  <si>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</si>
  <si>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</si>
  <si>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</si>
  <si>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</si>
  <si>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</si>
  <si>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</si>
  <si>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</si>
  <si>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</si>
  <si>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</si>
  <si>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</si>
  <si>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</si>
  <si>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</si>
  <si>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</si>
  <si>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</si>
  <si>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</si>
  <si>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</si>
  <si>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</si>
  <si>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</si>
  <si>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</si>
  <si>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</si>
  <si>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</si>
  <si>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</si>
  <si>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</si>
  <si>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</si>
  <si>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</si>
  <si>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</si>
  <si>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</si>
  <si>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</si>
  <si>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</si>
  <si>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</si>
  <si>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</si>
  <si>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</si>
  <si>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</si>
  <si>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</si>
  <si>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</si>
  <si>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</si>
  <si>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</si>
  <si>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</si>
  <si>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</si>
  <si>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</si>
  <si>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</si>
  <si>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</si>
  <si>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</si>
  <si>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</si>
  <si>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</si>
  <si>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</si>
  <si>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</si>
  <si>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</si>
  <si>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</si>
  <si>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</si>
  <si>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</si>
  <si>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</si>
  <si>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</si>
  <si>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</si>
  <si>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</si>
  <si>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</si>
  <si>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</si>
  <si>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</si>
  <si>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</si>
  <si>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</si>
  <si>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</si>
  <si>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</si>
  <si>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</si>
  <si>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</si>
  <si>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</si>
  <si>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</si>
  <si>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</si>
  <si>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</si>
  <si>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</si>
  <si>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</si>
  <si>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</si>
  <si>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</si>
  <si>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</si>
  <si>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</si>
  <si>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</si>
  <si>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</si>
  <si>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</si>
  <si>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</si>
  <si>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</si>
  <si>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</si>
  <si>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</si>
  <si>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</si>
  <si>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</si>
  <si>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</si>
  <si>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</si>
  <si>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</si>
  <si>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</si>
  <si>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</si>
  <si>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</si>
  <si>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</si>
  <si>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</si>
  <si>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</si>
  <si>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</si>
  <si>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</si>
  <si>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</si>
  <si>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</si>
  <si>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</si>
  <si>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</si>
  <si>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</si>
  <si>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</si>
  <si>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</si>
  <si>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</si>
  <si>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</si>
  <si>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</si>
  <si>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</si>
  <si>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</si>
  <si>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</si>
  <si>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</si>
  <si>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</si>
  <si>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</si>
  <si>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</si>
  <si>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</si>
  <si>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</si>
  <si>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</si>
  <si>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</si>
  <si>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</si>
  <si>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</si>
  <si>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</si>
  <si>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</si>
  <si>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</si>
  <si>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</si>
  <si>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</si>
  <si>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</si>
  <si>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</si>
  <si>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</si>
  <si>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</si>
  <si>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</si>
  <si>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</si>
  <si>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</si>
  <si>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</si>
  <si>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</si>
  <si>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</si>
  <si>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</si>
  <si>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</si>
  <si>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</si>
  <si>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</si>
  <si>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</si>
  <si>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</si>
  <si>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</si>
  <si>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</si>
  <si>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</si>
  <si>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</si>
  <si>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</si>
  <si>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</si>
  <si>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</si>
  <si>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</si>
  <si>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</si>
  <si>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</si>
  <si>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</si>
  <si>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</si>
  <si>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</si>
  <si>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</si>
  <si>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</si>
  <si>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</si>
  <si>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</si>
  <si>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</si>
  <si>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</si>
  <si>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</si>
  <si>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</si>
  <si>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</si>
  <si>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</si>
  <si>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</si>
  <si>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</si>
  <si>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</si>
  <si>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</si>
  <si>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</si>
  <si>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</si>
  <si>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</si>
  <si>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</si>
  <si>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</si>
  <si>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</si>
  <si>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</si>
  <si>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</si>
  <si>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</si>
  <si>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</si>
  <si>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</si>
  <si>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</si>
  <si>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</si>
  <si>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</si>
  <si>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</si>
  <si>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</si>
  <si>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</si>
  <si>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</si>
  <si>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</si>
  <si>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</si>
  <si>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</si>
  <si>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</si>
  <si>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</si>
  <si>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</si>
  <si>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</si>
  <si>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</si>
  <si>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</si>
  <si>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</si>
  <si>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</si>
  <si>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</si>
  <si>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</si>
  <si>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</si>
  <si>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</si>
  <si>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</si>
  <si>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</si>
  <si>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</si>
  <si>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</si>
  <si>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</si>
  <si>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</si>
  <si>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</si>
  <si>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</si>
  <si>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</si>
  <si>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</si>
  <si>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</si>
  <si>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</si>
  <si>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</si>
  <si>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</si>
  <si>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</si>
  <si>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</si>
  <si>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</si>
  <si>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</si>
  <si>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</si>
  <si>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</si>
  <si>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</si>
  <si>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</si>
  <si>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</si>
  <si>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</si>
  <si>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</si>
  <si>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</si>
  <si>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</si>
  <si>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</si>
  <si>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</si>
  <si>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</si>
  <si>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</si>
  <si>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</si>
  <si>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</si>
  <si>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</si>
  <si>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</si>
  <si>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</si>
  <si>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</si>
  <si>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</si>
  <si>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</si>
  <si>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</si>
  <si>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</si>
  <si>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</si>
  <si>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</si>
  <si>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</si>
  <si>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</si>
  <si>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</si>
  <si>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</si>
  <si>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</si>
  <si>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</si>
  <si>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</si>
  <si>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</si>
  <si>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</si>
  <si>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</si>
  <si>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</si>
  <si>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</si>
  <si>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</si>
  <si>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</si>
  <si>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</si>
  <si>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</si>
  <si>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</si>
  <si>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</si>
  <si>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</si>
  <si>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</si>
  <si>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</si>
  <si>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</si>
  <si>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</si>
  <si>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</si>
  <si>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</si>
  <si>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</si>
  <si>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</si>
  <si>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</si>
  <si>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</si>
  <si>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</si>
  <si>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</si>
  <si>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</si>
  <si>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</si>
  <si>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</si>
  <si>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</si>
  <si>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</si>
  <si>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</si>
  <si>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</si>
  <si>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</si>
  <si>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</si>
  <si>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</si>
  <si>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</si>
  <si>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</si>
  <si>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</si>
  <si>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</si>
  <si>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</si>
  <si>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</si>
  <si>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</si>
  <si>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</si>
  <si>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</si>
  <si>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</si>
  <si>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</si>
  <si>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</si>
  <si>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</si>
  <si>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</si>
  <si>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</si>
  <si>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</si>
  <si>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</si>
  <si>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</si>
  <si>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</si>
  <si>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</si>
  <si>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</si>
  <si>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</si>
  <si>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</si>
  <si>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</si>
  <si>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</si>
  <si>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</si>
  <si>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</si>
  <si>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</si>
  <si>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</si>
  <si>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</si>
  <si>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</si>
  <si>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</si>
  <si>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</si>
  <si>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</si>
  <si>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</si>
  <si>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</si>
  <si>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</si>
  <si>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</si>
  <si>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</si>
  <si>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</si>
  <si>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</si>
  <si>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</si>
  <si>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</si>
  <si>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</si>
  <si>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</si>
  <si>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</si>
  <si>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</si>
  <si>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</si>
  <si>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</si>
  <si>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</si>
  <si>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</si>
  <si>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</si>
  <si>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</si>
  <si>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</si>
  <si>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</si>
  <si>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</si>
  <si>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</si>
  <si>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</si>
  <si>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</si>
  <si>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</si>
  <si>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</si>
  <si>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</si>
  <si>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</si>
  <si>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</si>
  <si>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</si>
  <si>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</si>
  <si>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</si>
  <si>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</si>
  <si>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</si>
  <si>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</si>
  <si>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</si>
  <si>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</si>
  <si>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</si>
  <si>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</si>
  <si>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</si>
  <si>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</si>
  <si>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</si>
  <si>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</si>
  <si>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</si>
  <si>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</si>
  <si>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</si>
  <si>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</si>
  <si>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</si>
  <si>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</si>
  <si>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</si>
  <si>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</si>
  <si>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</si>
  <si>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</si>
  <si>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</si>
  <si>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</si>
  <si>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</si>
  <si>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</si>
  <si>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</si>
  <si>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</si>
  <si>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</si>
  <si>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</si>
  <si>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</si>
  <si>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</si>
  <si>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</si>
  <si>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</si>
  <si>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</si>
  <si>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</si>
  <si>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</si>
  <si>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</si>
  <si>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</si>
  <si>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</si>
  <si>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</si>
  <si>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</si>
  <si>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</si>
  <si>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</si>
  <si>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</si>
  <si>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</si>
  <si>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</si>
  <si>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</si>
  <si>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</si>
  <si>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</si>
  <si>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</si>
  <si>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</si>
  <si>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</si>
  <si>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</si>
  <si>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</si>
  <si>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</si>
  <si>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</si>
  <si>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</si>
  <si>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</si>
  <si>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</si>
  <si>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</si>
  <si>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</si>
  <si>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</si>
  <si>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</si>
  <si>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</si>
  <si>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</si>
  <si>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</si>
  <si>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</si>
  <si>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</si>
  <si>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</si>
  <si>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</si>
  <si>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</si>
  <si>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</si>
  <si>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</si>
  <si>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</si>
  <si>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</si>
  <si>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</si>
  <si>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</si>
  <si>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</si>
  <si>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</si>
  <si>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</si>
  <si>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</si>
  <si>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</si>
  <si>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</si>
  <si>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</si>
  <si>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</si>
  <si>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</si>
  <si>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</si>
  <si>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</si>
  <si>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</si>
  <si>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</si>
  <si>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</si>
  <si>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</si>
  <si>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</si>
  <si>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</si>
  <si>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</si>
  <si>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</si>
  <si>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</si>
  <si>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</si>
  <si>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</si>
  <si>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</si>
  <si>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</si>
  <si>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</si>
  <si>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</si>
  <si>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</si>
  <si>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</si>
  <si>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</si>
  <si>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</si>
  <si>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</si>
  <si>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</si>
  <si>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</si>
  <si>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</si>
  <si>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</si>
  <si>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</si>
  <si>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</si>
  <si>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</si>
  <si>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</si>
  <si>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</si>
  <si>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</si>
  <si>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</si>
  <si>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</si>
  <si>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</si>
  <si>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</si>
  <si>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</si>
  <si>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</si>
  <si>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</si>
  <si>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</si>
  <si>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</si>
  <si>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</si>
  <si>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</si>
  <si>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</si>
  <si>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</si>
  <si>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</si>
  <si>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</si>
  <si>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</si>
  <si>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</si>
  <si>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</si>
  <si>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</si>
  <si>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</si>
  <si>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</si>
  <si>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</si>
  <si>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</si>
  <si>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</si>
  <si>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</si>
  <si>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</si>
  <si>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</si>
  <si>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</si>
  <si>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</si>
  <si>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</si>
  <si>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</si>
  <si>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</si>
  <si>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</si>
  <si>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</si>
  <si>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</si>
  <si>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</si>
  <si>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</si>
  <si>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</si>
  <si>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</si>
  <si>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</si>
  <si>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</si>
  <si>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</si>
  <si>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</si>
  <si>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</si>
  <si>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</si>
  <si>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</si>
  <si>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</si>
  <si>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</si>
  <si>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</si>
  <si>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</si>
  <si>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</si>
  <si>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</si>
  <si>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</si>
  <si>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</si>
  <si>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</si>
  <si>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</si>
  <si>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</si>
  <si>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</si>
  <si>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</si>
  <si>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</si>
  <si>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</si>
  <si>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</si>
  <si>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</si>
  <si>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</si>
  <si>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</si>
  <si>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</si>
  <si>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</si>
  <si>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</si>
  <si>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</si>
  <si>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</si>
  <si>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</si>
  <si>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</si>
  <si>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</si>
  <si>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</si>
  <si>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</si>
  <si>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</si>
  <si>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</si>
  <si>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</si>
  <si>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</si>
  <si>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</si>
  <si>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</si>
  <si>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</si>
  <si>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</si>
  <si>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</si>
  <si>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</si>
  <si>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</si>
  <si>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</si>
  <si>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</si>
  <si>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</si>
  <si>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</si>
  <si>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</si>
  <si>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</si>
  <si>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</si>
  <si>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</si>
  <si>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</si>
  <si>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</si>
  <si>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</si>
  <si>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</si>
  <si>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</si>
  <si>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</si>
  <si>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</si>
  <si>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</si>
  <si>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</si>
  <si>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</si>
  <si>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</si>
  <si>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</si>
  <si>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</si>
  <si>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</si>
  <si>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</si>
  <si>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</si>
  <si>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</si>
  <si>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</si>
  <si>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</si>
  <si>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</si>
  <si>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</si>
  <si>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</si>
  <si>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</si>
  <si>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</si>
  <si>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</si>
  <si>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</si>
  <si>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</si>
  <si>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</si>
  <si>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</si>
  <si>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</si>
  <si>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</si>
  <si>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</si>
  <si>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</si>
  <si>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</si>
  <si>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</si>
  <si>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</si>
  <si>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</si>
  <si>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</si>
  <si>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</si>
  <si>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</si>
  <si>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</si>
  <si>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</si>
  <si>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</si>
  <si>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</si>
  <si>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</si>
  <si>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</si>
  <si>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</si>
  <si>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</si>
  <si>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</si>
  <si>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</si>
  <si>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</si>
  <si>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</si>
  <si>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</si>
  <si>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</si>
  <si>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</si>
  <si>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</si>
  <si>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</si>
  <si>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</si>
  <si>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</si>
  <si>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</si>
  <si>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</si>
  <si>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</si>
  <si>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</si>
  <si>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</si>
  <si>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</si>
  <si>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</si>
  <si>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</si>
  <si>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</si>
  <si>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</si>
  <si>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</si>
  <si>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</si>
  <si>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</si>
  <si>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</si>
  <si>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</si>
  <si>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</si>
  <si>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</si>
  <si>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</si>
  <si>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</si>
  <si>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</si>
  <si>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</si>
  <si>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</si>
  <si>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</si>
  <si>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</si>
  <si>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</si>
  <si>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</si>
  <si>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</si>
  <si>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</si>
  <si>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</si>
  <si>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</si>
  <si>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</si>
  <si>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</si>
  <si>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</si>
  <si>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</si>
  <si>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</si>
  <si>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</si>
  <si>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</si>
  <si>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</si>
  <si>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</si>
  <si>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</si>
  <si>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</si>
  <si>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</si>
  <si>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</si>
  <si>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</si>
  <si>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</si>
  <si>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</si>
  <si>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</si>
  <si>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</si>
  <si>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</si>
  <si>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</si>
  <si>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</si>
  <si>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</si>
  <si>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</si>
  <si>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</si>
  <si>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</si>
  <si>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</si>
  <si>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</si>
  <si>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</si>
  <si>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</si>
  <si>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</si>
  <si>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</si>
  <si>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</si>
  <si>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</si>
  <si>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</si>
  <si>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</si>
  <si>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</si>
  <si>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</si>
  <si>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</si>
  <si>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</si>
  <si>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</si>
  <si>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</si>
  <si>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</si>
  <si>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</si>
  <si>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</si>
  <si>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</si>
  <si>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</si>
  <si>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</si>
  <si>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</si>
  <si>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</si>
  <si>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</si>
  <si>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</si>
  <si>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</si>
  <si>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</si>
  <si>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</si>
  <si>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</si>
  <si>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</si>
  <si>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</si>
  <si>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</si>
  <si>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</si>
  <si>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</si>
  <si>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</si>
  <si>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</si>
  <si>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</si>
  <si>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</si>
  <si>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</si>
  <si>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</si>
  <si>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</si>
  <si>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</si>
  <si>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</si>
  <si>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</si>
  <si>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</si>
  <si>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</si>
  <si>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</si>
  <si>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</si>
  <si>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</si>
  <si>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</si>
  <si>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</si>
  <si>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</si>
  <si>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</si>
  <si>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</si>
  <si>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</si>
  <si>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</si>
  <si>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</si>
  <si>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</si>
  <si>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</si>
  <si>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</si>
  <si>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</si>
  <si>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</si>
  <si>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</si>
  <si>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</si>
  <si>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</si>
  <si>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</si>
  <si>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</si>
  <si>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</si>
  <si>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</si>
  <si>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</si>
  <si>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</si>
  <si>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</si>
  <si>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</si>
  <si>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</si>
  <si>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</si>
  <si>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</si>
  <si>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</si>
  <si>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</si>
  <si>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</si>
  <si>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</si>
  <si>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</si>
  <si>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</si>
  <si>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</si>
  <si>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</si>
  <si>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</si>
  <si>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</si>
  <si>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</si>
  <si>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</si>
  <si>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</si>
  <si>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</si>
  <si>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</si>
  <si>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</si>
  <si>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</si>
  <si>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</si>
  <si>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</si>
  <si>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</si>
  <si>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</si>
  <si>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</si>
  <si>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</si>
  <si>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</si>
  <si>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</si>
  <si>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</si>
  <si>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</si>
  <si>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</si>
  <si>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</si>
  <si>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</si>
  <si>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</si>
  <si>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</si>
  <si>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</si>
  <si>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</si>
  <si>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</si>
  <si>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</si>
  <si>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</si>
  <si>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</si>
  <si>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</si>
  <si>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</si>
  <si>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</si>
  <si>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</si>
  <si>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</si>
  <si>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</si>
  <si>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</si>
  <si>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</si>
  <si>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</si>
  <si>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</si>
  <si>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</si>
  <si>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</si>
  <si>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</si>
  <si>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</si>
  <si>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</si>
  <si>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</si>
  <si>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</si>
  <si>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</si>
  <si>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</si>
  <si>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</si>
  <si>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</si>
  <si>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</si>
  <si>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</si>
  <si>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</si>
  <si>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</si>
  <si>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</si>
  <si>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</si>
  <si>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</si>
  <si>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</si>
  <si>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</si>
  <si>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</si>
  <si>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</si>
  <si>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</si>
  <si>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</si>
  <si>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</si>
  <si>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</si>
  <si>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</si>
  <si>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</si>
  <si>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</si>
  <si>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</si>
  <si>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</si>
  <si>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</si>
  <si>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</si>
  <si>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</si>
  <si>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</si>
  <si>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</si>
  <si>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</si>
  <si>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</si>
  <si>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</si>
  <si>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</si>
  <si>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</si>
  <si>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</si>
  <si>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</si>
  <si>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</si>
  <si>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</si>
  <si>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</si>
  <si>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</si>
  <si>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</si>
  <si>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</si>
  <si>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</si>
  <si>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</si>
  <si>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</si>
  <si>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</si>
  <si>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</si>
  <si>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</si>
  <si>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</si>
  <si>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</si>
  <si>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</si>
  <si>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</si>
  <si>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</si>
  <si>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</si>
  <si>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</si>
  <si>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</si>
  <si>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</si>
  <si>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</si>
  <si>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</si>
  <si>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</si>
  <si>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</si>
  <si>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</si>
  <si>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</si>
  <si>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</si>
  <si>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</si>
  <si>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</si>
  <si>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</si>
  <si>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</si>
  <si>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</si>
  <si>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</si>
  <si>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</si>
  <si>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</si>
  <si>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</si>
  <si>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</si>
  <si>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</si>
  <si>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</si>
  <si>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</si>
  <si>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</si>
  <si>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</si>
  <si>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</si>
  <si>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</si>
  <si>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</si>
  <si>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</si>
  <si>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</si>
  <si>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</si>
  <si>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</si>
  <si>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</si>
  <si>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</si>
  <si>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</si>
  <si>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</si>
  <si>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</si>
  <si>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</si>
  <si>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</si>
  <si>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</si>
  <si>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</si>
  <si>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</si>
  <si>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</si>
  <si>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</si>
  <si>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</si>
  <si>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</si>
  <si>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</si>
  <si>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</si>
  <si>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</si>
  <si>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</si>
  <si>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</si>
  <si>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</si>
  <si>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</si>
  <si>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</si>
  <si>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</si>
  <si>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</si>
  <si>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</si>
  <si>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</si>
  <si>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</si>
  <si>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</si>
  <si>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</si>
  <si>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</si>
  <si>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</si>
  <si>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</si>
  <si>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</si>
  <si>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</si>
  <si>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</si>
  <si>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</si>
  <si>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</si>
  <si>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</si>
  <si>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</si>
  <si>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</si>
  <si>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</si>
  <si>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</si>
  <si>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</si>
  <si>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</si>
  <si>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</si>
  <si>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</si>
  <si>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</si>
  <si>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</si>
  <si>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</si>
  <si>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</si>
  <si>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</si>
  <si>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</si>
  <si>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</si>
  <si>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</si>
  <si>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</si>
  <si>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</si>
  <si>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</si>
  <si>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</si>
  <si>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</si>
  <si>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</si>
  <si>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</si>
  <si>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</si>
  <si>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</si>
  <si>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</si>
  <si>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</si>
  <si>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</si>
  <si>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</si>
  <si>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</si>
  <si>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</si>
  <si>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</si>
  <si>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</si>
  <si>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</si>
  <si>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</si>
  <si>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</si>
  <si>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</si>
  <si>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</si>
  <si>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</si>
  <si>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</si>
  <si>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</si>
  <si>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</si>
  <si>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</si>
  <si>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</si>
  <si>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</si>
  <si>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</si>
  <si>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</si>
  <si>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</si>
  <si>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</si>
  <si>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</si>
  <si>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</si>
  <si>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</si>
  <si>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</si>
  <si>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</si>
  <si>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</si>
  <si>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</si>
  <si>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</si>
  <si>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</si>
  <si>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</si>
  <si>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</si>
  <si>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</si>
  <si>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</si>
  <si>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</si>
  <si>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</si>
  <si>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</si>
  <si>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</si>
  <si>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</si>
  <si>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</si>
  <si>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</si>
  <si>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</si>
  <si>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</si>
  <si>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</si>
  <si>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</si>
  <si>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</si>
  <si>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</si>
  <si>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</si>
  <si>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</si>
  <si>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</si>
  <si>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</si>
  <si>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</si>
  <si>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</si>
  <si>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</si>
  <si>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</si>
  <si>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</si>
  <si>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</si>
  <si>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</si>
  <si>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</si>
  <si>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</si>
  <si>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</si>
  <si>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</si>
  <si>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</si>
  <si>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</si>
  <si>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</si>
  <si>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</si>
  <si>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</si>
  <si>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</si>
  <si>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</si>
  <si>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</si>
  <si>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</si>
  <si>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</si>
  <si>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</si>
  <si>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</si>
  <si>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</si>
  <si>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</si>
  <si>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</si>
  <si>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</si>
  <si>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</si>
  <si>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</si>
  <si>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</si>
  <si>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</si>
  <si>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</si>
  <si>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</si>
  <si>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</si>
  <si>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</si>
  <si>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</si>
  <si>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</si>
  <si>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</si>
  <si>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</si>
  <si>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</si>
  <si>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</si>
  <si>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</si>
  <si>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</si>
  <si>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</si>
  <si>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</si>
  <si>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</si>
  <si>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</si>
  <si>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</si>
  <si>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</si>
  <si>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</si>
  <si>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</si>
  <si>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</si>
  <si>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</si>
  <si>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</si>
  <si>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</si>
  <si>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</si>
  <si>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</si>
  <si>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</si>
  <si>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</si>
  <si>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</si>
  <si>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</si>
  <si>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</si>
  <si>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</si>
  <si>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</si>
  <si>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</si>
  <si>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</si>
  <si>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</si>
  <si>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</si>
  <si>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</si>
  <si>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</si>
  <si>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</si>
  <si>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</si>
  <si>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</si>
  <si>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</si>
  <si>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</si>
  <si>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</si>
  <si>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</si>
  <si>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</si>
  <si>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</si>
  <si>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</si>
  <si>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</si>
  <si>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</si>
  <si>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</si>
  <si>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</si>
  <si>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</si>
  <si>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</si>
  <si>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</si>
  <si>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</si>
  <si>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</si>
  <si>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</si>
  <si>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</si>
  <si>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</si>
  <si>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</si>
  <si>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</si>
  <si>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</si>
  <si>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</si>
  <si>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</si>
  <si>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</si>
  <si>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</si>
  <si>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</si>
  <si>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</si>
  <si>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</si>
  <si>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</si>
  <si>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</si>
  <si>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</si>
  <si>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</si>
  <si>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</si>
  <si>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</si>
  <si>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</si>
  <si>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</si>
  <si>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</si>
  <si>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</si>
  <si>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</si>
  <si>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</si>
  <si>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</si>
  <si>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</si>
  <si>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</si>
  <si>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</si>
  <si>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</si>
  <si>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</si>
  <si>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</si>
  <si>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</si>
  <si>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</si>
  <si>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</si>
  <si>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</si>
  <si>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</si>
  <si>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</si>
  <si>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</si>
  <si>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</si>
  <si>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</si>
  <si>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</si>
  <si>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</si>
  <si>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</si>
  <si>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</si>
  <si>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</si>
  <si>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</si>
  <si>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</si>
  <si>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</si>
  <si>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</si>
  <si>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</si>
  <si>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</si>
  <si>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</si>
  <si>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</si>
  <si>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</si>
  <si>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</si>
  <si>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</si>
  <si>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</si>
  <si>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</si>
  <si>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</si>
  <si>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</si>
  <si>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</si>
  <si>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</si>
  <si>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</si>
  <si>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</si>
  <si>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</si>
  <si>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</si>
  <si>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</si>
  <si>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</si>
  <si>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</si>
  <si>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</si>
  <si>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</si>
  <si>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</si>
  <si>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</si>
  <si>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</si>
  <si>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</si>
  <si>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</si>
  <si>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</si>
  <si>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</si>
  <si>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</si>
  <si>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</si>
  <si>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</si>
  <si>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</si>
  <si>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</si>
  <si>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</si>
  <si>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</si>
  <si>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</si>
  <si>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</si>
  <si>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</si>
  <si>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</si>
  <si>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</si>
  <si>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</si>
  <si>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</si>
  <si>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</si>
  <si>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</si>
  <si>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</si>
  <si>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</si>
  <si>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</si>
  <si>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</si>
  <si>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</si>
  <si>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</si>
  <si>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</si>
  <si>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</si>
  <si>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</si>
  <si>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</si>
  <si>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</si>
  <si>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</si>
  <si>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</si>
  <si>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</si>
  <si>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</si>
  <si>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</si>
  <si>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</si>
  <si>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</si>
  <si>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</si>
  <si>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</si>
  <si>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</si>
  <si>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</si>
  <si>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</si>
  <si>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</si>
  <si>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</si>
  <si>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</si>
  <si>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</si>
  <si>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</si>
  <si>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</si>
  <si>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</si>
  <si>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</si>
  <si>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</si>
  <si>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</si>
  <si>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</si>
  <si>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</si>
  <si>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</si>
  <si>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</si>
  <si>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</si>
  <si>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</si>
  <si>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</si>
  <si>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</si>
  <si>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</si>
  <si>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</si>
  <si>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</si>
  <si>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</si>
  <si>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</si>
  <si>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</si>
  <si>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</si>
  <si>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</si>
  <si>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</si>
  <si>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</si>
  <si>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</si>
  <si>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</si>
  <si>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</si>
  <si>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</si>
  <si>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</si>
  <si>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</si>
  <si>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</si>
  <si>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</si>
  <si>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</si>
  <si>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</si>
  <si>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</si>
  <si>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</si>
  <si>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</si>
  <si>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</si>
  <si>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</si>
  <si>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</si>
  <si>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</si>
  <si>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</si>
  <si>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</si>
  <si>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</si>
  <si>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</si>
  <si>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</si>
  <si>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</si>
  <si>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</si>
  <si>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</si>
  <si>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</si>
  <si>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</si>
  <si>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</si>
  <si>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</si>
  <si>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</si>
  <si>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</si>
  <si>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</si>
  <si>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</si>
  <si>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</si>
  <si>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</si>
  <si>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</si>
  <si>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</si>
  <si>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</si>
  <si>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</si>
  <si>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</si>
  <si>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</si>
  <si>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</si>
  <si>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</si>
  <si>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</si>
  <si>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</si>
  <si>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</si>
  <si>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</si>
  <si>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</si>
  <si>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</si>
  <si>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</si>
  <si>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</si>
  <si>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</si>
  <si>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</si>
  <si>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</si>
  <si>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</si>
  <si>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</si>
  <si>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</si>
  <si>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</si>
  <si>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</si>
  <si>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</si>
  <si>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</si>
  <si>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</si>
  <si>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</si>
  <si>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</si>
  <si>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</si>
  <si>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</si>
  <si>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</si>
  <si>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</si>
  <si>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</si>
  <si>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</si>
  <si>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</si>
  <si>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</si>
  <si>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</si>
  <si>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</si>
  <si>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</si>
  <si>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</si>
  <si>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</si>
  <si>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</si>
  <si>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</si>
  <si>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</si>
  <si>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</si>
  <si>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</si>
  <si>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</si>
  <si>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</si>
  <si>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</si>
  <si>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</si>
  <si>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</si>
  <si>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</si>
  <si>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</si>
  <si>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</si>
  <si>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</si>
  <si>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</si>
  <si>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</si>
  <si>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</si>
  <si>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</si>
  <si>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</si>
  <si>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</si>
  <si>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</si>
  <si>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</si>
  <si>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</si>
  <si>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</si>
  <si>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</si>
  <si>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</si>
  <si>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</si>
  <si>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</si>
  <si>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</si>
  <si>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</si>
  <si>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</si>
  <si>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</si>
  <si>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</si>
  <si>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</si>
  <si>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</si>
  <si>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</si>
  <si>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</si>
  <si>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</si>
  <si>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</si>
  <si>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</si>
  <si>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</si>
  <si>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</si>
  <si>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</si>
  <si>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</si>
  <si>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</si>
  <si>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</si>
  <si>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</si>
  <si>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</si>
  <si>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</si>
  <si>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</si>
  <si>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</si>
  <si>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</si>
  <si>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</si>
  <si>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</si>
  <si>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</si>
  <si>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</si>
  <si>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</si>
  <si>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</si>
  <si>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</si>
  <si>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</si>
  <si>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</si>
  <si>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</si>
  <si>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</si>
  <si>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</si>
  <si>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</si>
  <si>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</si>
  <si>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</si>
  <si>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</si>
  <si>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</si>
  <si>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</si>
  <si>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</si>
  <si>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</si>
  <si>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</si>
  <si>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</si>
  <si>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</si>
  <si>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</si>
  <si>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</si>
  <si>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</si>
  <si>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</si>
  <si>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</si>
  <si>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</si>
  <si>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</si>
  <si>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</si>
  <si>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</si>
  <si>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</si>
  <si>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</si>
  <si>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</si>
  <si>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</si>
  <si>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</si>
  <si>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</si>
  <si>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</si>
  <si>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</si>
  <si>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</si>
  <si>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</si>
  <si>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</si>
  <si>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</si>
  <si>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</si>
  <si>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</si>
  <si>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</si>
  <si>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</si>
  <si>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</si>
  <si>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</si>
  <si>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</si>
  <si>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</si>
  <si>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</si>
  <si>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</si>
  <si>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</si>
  <si>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</si>
  <si>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</si>
  <si>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</si>
  <si>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</si>
  <si>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</si>
  <si>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</si>
  <si>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</si>
  <si>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</si>
  <si>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</si>
  <si>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</si>
  <si>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</si>
  <si>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</si>
  <si>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</si>
  <si>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</si>
  <si>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</si>
  <si>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</si>
  <si>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</si>
  <si>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</si>
  <si>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</si>
  <si>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</si>
  <si>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</si>
  <si>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</si>
  <si>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</si>
  <si>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</si>
  <si>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</si>
  <si>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</si>
  <si>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</si>
  <si>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</si>
  <si>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</si>
  <si>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</si>
  <si>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</si>
  <si>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</si>
  <si>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</si>
  <si>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</si>
  <si>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</si>
  <si>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</si>
  <si>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</si>
  <si>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</si>
  <si>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</si>
  <si>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</si>
  <si>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</si>
  <si>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</si>
  <si>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</si>
  <si>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</si>
  <si>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</si>
  <si>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</si>
  <si>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</si>
  <si>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</si>
  <si>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</si>
  <si>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</si>
  <si>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</si>
  <si>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</si>
  <si>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</si>
  <si>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</si>
  <si>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</si>
  <si>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</si>
  <si>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</si>
  <si>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</si>
  <si>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</si>
  <si>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</si>
  <si>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</si>
  <si>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</si>
  <si>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</si>
  <si>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</si>
  <si>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</si>
  <si>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</si>
  <si>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</si>
  <si>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</si>
  <si>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</si>
  <si>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</si>
  <si>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</si>
  <si>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</si>
  <si>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</si>
  <si>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</si>
  <si>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</si>
  <si>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</si>
  <si>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</si>
  <si>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</si>
  <si>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</si>
  <si>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</si>
  <si>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</si>
  <si>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</si>
  <si>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</si>
  <si>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</si>
  <si>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</si>
  <si>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</si>
  <si>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</si>
  <si>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</si>
  <si>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</si>
  <si>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</si>
  <si>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</si>
  <si>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</si>
  <si>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</si>
  <si>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</si>
  <si>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</si>
  <si>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</si>
  <si>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</si>
  <si>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</si>
  <si>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</si>
  <si>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</si>
  <si>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</si>
  <si>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</si>
  <si>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</si>
  <si>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</si>
  <si>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</si>
  <si>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</si>
  <si>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</si>
  <si>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</si>
  <si>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</si>
  <si>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</si>
  <si>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</si>
  <si>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</si>
  <si>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</si>
  <si>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</si>
  <si>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</si>
  <si>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</si>
  <si>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</si>
  <si>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</si>
  <si>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</si>
  <si>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</si>
  <si>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</si>
  <si>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</si>
  <si>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</si>
  <si>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</si>
  <si>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</si>
  <si>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</si>
  <si>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</si>
  <si>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</si>
  <si>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</si>
  <si>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</si>
  <si>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</si>
  <si>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</si>
  <si>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</si>
  <si>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</si>
  <si>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</si>
  <si>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</si>
  <si>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</si>
  <si>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</si>
  <si>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</si>
  <si>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</si>
  <si>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</si>
  <si>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</si>
  <si>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</si>
  <si>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</si>
  <si>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</si>
  <si>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</si>
  <si>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</si>
  <si>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</si>
  <si>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</si>
  <si>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</si>
  <si>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</si>
  <si>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</si>
  <si>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</si>
  <si>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</si>
  <si>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</si>
  <si>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</si>
  <si>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</si>
  <si>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</si>
  <si>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</si>
  <si>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</si>
  <si>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</si>
  <si>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</si>
  <si>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</si>
  <si>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</si>
  <si>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</si>
  <si>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</si>
  <si>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</si>
  <si>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</si>
  <si>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</si>
  <si>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</si>
  <si>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</si>
  <si>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</si>
  <si>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</si>
  <si>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</si>
  <si>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</si>
  <si>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</si>
  <si>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</si>
  <si>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</si>
  <si>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</si>
  <si>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</si>
  <si>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</si>
  <si>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</si>
  <si>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</si>
  <si>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</si>
  <si>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</si>
  <si>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</si>
  <si>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</si>
  <si>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</si>
  <si>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</si>
  <si>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</si>
  <si>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</si>
  <si>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</si>
  <si>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</si>
  <si>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</si>
  <si>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</si>
  <si>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</si>
  <si>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</si>
  <si>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</si>
  <si>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</si>
  <si>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</si>
  <si>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</si>
  <si>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</si>
  <si>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</si>
  <si>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</si>
  <si>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</si>
  <si>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</si>
  <si>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</si>
  <si>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</si>
  <si>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</si>
  <si>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</si>
  <si>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</si>
  <si>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</si>
  <si>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</si>
  <si>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</si>
  <si>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</si>
  <si>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</si>
  <si>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</si>
  <si>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</si>
  <si>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</si>
  <si>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</si>
  <si>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</si>
  <si>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</si>
  <si>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</si>
  <si>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</si>
  <si>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</si>
  <si>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</si>
  <si>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</si>
  <si>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</si>
  <si>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</si>
  <si>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</si>
  <si>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</si>
  <si>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</si>
  <si>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</si>
  <si>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</si>
  <si>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</si>
  <si>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</si>
  <si>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</si>
  <si>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</si>
  <si>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</si>
  <si>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</si>
  <si>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</si>
  <si>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</si>
  <si>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</si>
  <si>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</si>
  <si>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</si>
  <si>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</si>
  <si>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</si>
  <si>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</si>
  <si>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</si>
  <si>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</si>
  <si>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</si>
  <si>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</si>
  <si>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</si>
  <si>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</si>
  <si>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</si>
  <si>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</si>
  <si>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</si>
  <si>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</si>
  <si>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</si>
  <si>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</si>
  <si>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</si>
  <si>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</si>
  <si>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</si>
  <si>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</si>
  <si>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</si>
  <si>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</si>
  <si>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</si>
  <si>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</si>
  <si>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</si>
  <si>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</si>
  <si>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</si>
  <si>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</si>
  <si>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</si>
  <si>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</si>
  <si>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</si>
  <si>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</si>
  <si>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</si>
  <si>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</si>
  <si>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</si>
  <si>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</si>
  <si>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</si>
  <si>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</si>
  <si>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</si>
  <si>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</si>
  <si>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</si>
  <si>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</si>
  <si>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</si>
  <si>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</si>
  <si>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</si>
  <si>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</si>
  <si>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</si>
  <si>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</si>
  <si>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</si>
  <si>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</si>
  <si>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</si>
  <si>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</si>
  <si>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</si>
  <si>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</si>
  <si>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</si>
  <si>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</si>
  <si>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</si>
  <si>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</si>
  <si>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</si>
  <si>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</si>
  <si>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</si>
  <si>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</si>
  <si>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</si>
  <si>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</si>
  <si>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</si>
  <si>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</si>
  <si>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</si>
  <si>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</si>
  <si>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</si>
  <si>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</si>
  <si>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</si>
  <si>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</si>
  <si>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</si>
  <si>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</si>
  <si>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</si>
  <si>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</si>
  <si>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</si>
  <si>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</si>
  <si>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</si>
  <si>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</si>
  <si>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</si>
  <si>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</si>
  <si>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</si>
  <si>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</si>
  <si>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</si>
  <si>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</si>
  <si>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</si>
  <si>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</si>
  <si>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</si>
  <si>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</si>
  <si>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</si>
  <si>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</si>
  <si>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</si>
  <si>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</si>
  <si>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</si>
  <si>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</si>
  <si>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</si>
  <si>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</si>
  <si>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</si>
  <si>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</si>
  <si>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</si>
  <si>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</si>
  <si>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</si>
  <si>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</si>
  <si>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</si>
  <si>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</si>
  <si>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</si>
  <si>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</si>
  <si>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</si>
  <si>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</si>
  <si>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</si>
  <si>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</si>
  <si>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</si>
  <si>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</si>
  <si>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</si>
  <si>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</si>
  <si>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</si>
  <si>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</si>
  <si>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</si>
  <si>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</si>
  <si>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</si>
  <si>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</si>
  <si>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</si>
  <si>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</si>
  <si>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</si>
  <si>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</si>
  <si>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</si>
  <si>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</si>
  <si>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</si>
  <si>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</si>
  <si>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</si>
  <si>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</si>
  <si>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</si>
  <si>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</si>
  <si>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</si>
  <si>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</si>
  <si>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</si>
  <si>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</si>
  <si>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</si>
  <si>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</si>
  <si>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</si>
  <si>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</si>
  <si>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</si>
  <si>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</si>
  <si>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</si>
  <si>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</si>
  <si>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</si>
  <si>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</si>
  <si>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</si>
  <si>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</si>
  <si>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</si>
  <si>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</si>
  <si>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</si>
  <si>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</si>
  <si>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</si>
  <si>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</si>
  <si>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</si>
  <si>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</si>
  <si>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</si>
  <si>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</si>
  <si>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</si>
  <si>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</si>
  <si>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</si>
  <si>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</si>
  <si>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</si>
  <si>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</si>
  <si>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</si>
  <si>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</si>
  <si>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</si>
  <si>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</si>
  <si>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</si>
  <si>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</si>
  <si>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</si>
  <si>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</si>
  <si>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</si>
  <si>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</si>
  <si>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</si>
  <si>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</si>
  <si>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</si>
  <si>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</si>
  <si>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</si>
  <si>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</si>
  <si>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</si>
  <si>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</si>
  <si>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</si>
  <si>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</si>
  <si>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</si>
  <si>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</si>
  <si>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</si>
  <si>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</si>
  <si>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</si>
  <si>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</si>
  <si>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</si>
  <si>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</si>
  <si>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</si>
  <si>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</si>
  <si>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</si>
  <si>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</si>
  <si>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</si>
  <si>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</si>
  <si>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</si>
  <si>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</si>
  <si>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</si>
  <si>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</si>
  <si>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</si>
  <si>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</si>
  <si>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</si>
  <si>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</si>
  <si>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</si>
  <si>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</si>
  <si>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</si>
  <si>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</si>
  <si>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</si>
  <si>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</si>
  <si>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</si>
  <si>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</si>
  <si>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</si>
  <si>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</si>
  <si>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</si>
  <si>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</si>
  <si>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</si>
  <si>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</si>
  <si>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</si>
  <si>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</si>
  <si>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</si>
  <si>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</si>
  <si>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</si>
  <si>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</si>
  <si>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</si>
  <si>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</si>
  <si>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</si>
  <si>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</si>
  <si>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</si>
  <si>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</si>
  <si>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</si>
  <si>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</si>
  <si>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</si>
  <si>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</si>
  <si>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</si>
  <si>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</si>
  <si>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</si>
  <si>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</si>
  <si>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</si>
  <si>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</si>
  <si>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</si>
  <si>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</si>
  <si>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</si>
  <si>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</si>
  <si>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</si>
  <si>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</si>
  <si>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</si>
  <si>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</si>
  <si>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</si>
  <si>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</si>
  <si>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</si>
  <si>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</si>
  <si>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</si>
  <si>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</si>
  <si>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</si>
  <si>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</si>
  <si>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</si>
  <si>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</si>
  <si>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</si>
  <si>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</si>
  <si>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</si>
  <si>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</si>
  <si>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</si>
  <si>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</si>
  <si>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</si>
  <si>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</si>
  <si>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</si>
  <si>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</si>
  <si>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</si>
  <si>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</si>
  <si>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</si>
  <si>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</si>
  <si>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</si>
  <si>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</si>
  <si>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</si>
  <si>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</si>
  <si>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</si>
  <si>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</si>
  <si>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</si>
  <si>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</si>
  <si>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</si>
  <si>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</si>
  <si>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</si>
  <si>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</si>
  <si>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</si>
  <si>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</si>
  <si>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</si>
  <si>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</si>
  <si>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</si>
  <si>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</si>
  <si>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</si>
  <si>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</si>
  <si>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</si>
  <si>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</si>
  <si>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</si>
  <si>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</si>
  <si>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</si>
  <si>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</si>
  <si>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</si>
  <si>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</si>
  <si>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</si>
  <si>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</si>
  <si>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</si>
  <si>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</si>
  <si>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</si>
  <si>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</si>
  <si>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</si>
  <si>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</si>
  <si>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</si>
  <si>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</si>
  <si>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</si>
  <si>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</si>
  <si>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</si>
  <si>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</si>
  <si>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</si>
  <si>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</si>
  <si>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</si>
  <si>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</si>
  <si>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</si>
  <si>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</si>
  <si>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</si>
  <si>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</si>
  <si>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</si>
  <si>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</si>
  <si>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</si>
  <si>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</si>
  <si>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</si>
  <si>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</si>
  <si>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</si>
  <si>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</si>
  <si>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</si>
  <si>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</si>
  <si>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</si>
  <si>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</si>
  <si>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</si>
  <si>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</si>
  <si>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</si>
  <si>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</si>
  <si>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</si>
  <si>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</si>
  <si>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</si>
  <si>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</si>
  <si>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</si>
  <si>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</si>
  <si>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</si>
  <si>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</si>
  <si>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</si>
  <si>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</si>
  <si>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</si>
  <si>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</si>
  <si>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</si>
  <si>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</si>
  <si>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</si>
  <si>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</si>
  <si>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</si>
  <si>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</si>
  <si>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</si>
  <si>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</si>
  <si>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</si>
  <si>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</si>
  <si>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</si>
  <si>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</si>
  <si>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</si>
  <si>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</si>
  <si>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</si>
  <si>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</si>
  <si>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</si>
  <si>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</si>
  <si>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</si>
  <si>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</si>
  <si>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</si>
  <si>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</si>
  <si>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</si>
  <si>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</si>
  <si>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</si>
  <si>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</si>
  <si>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</si>
  <si>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</si>
  <si>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</si>
  <si>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</si>
  <si>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</si>
  <si>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</si>
  <si>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</si>
  <si>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</si>
  <si>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</si>
  <si>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</si>
  <si>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</si>
  <si>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</si>
  <si>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</si>
  <si>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</si>
  <si>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</si>
  <si>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</si>
  <si>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</si>
  <si>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</si>
  <si>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</si>
  <si>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</si>
  <si>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</si>
  <si>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</si>
  <si>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</si>
  <si>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</si>
  <si>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</si>
  <si>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</si>
  <si>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</si>
  <si>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</si>
  <si>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</si>
  <si>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</si>
  <si>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</si>
  <si>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</si>
  <si>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</si>
  <si>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</si>
  <si>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</si>
  <si>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</si>
  <si>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</si>
  <si>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</si>
  <si>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</si>
  <si>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</si>
  <si>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</si>
  <si>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</si>
  <si>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</si>
  <si>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</si>
  <si>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</si>
  <si>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</si>
  <si>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</si>
  <si>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</si>
  <si>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</si>
  <si>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</si>
  <si>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</si>
  <si>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</si>
  <si>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</si>
  <si>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</si>
  <si>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</si>
  <si>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</si>
  <si>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</si>
  <si>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</si>
  <si>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</si>
  <si>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</si>
  <si>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</si>
  <si>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</si>
  <si>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</si>
  <si>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</si>
  <si>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</si>
  <si>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</si>
  <si>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</si>
  <si>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</si>
  <si>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</si>
  <si>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</si>
  <si>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</si>
  <si>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</si>
  <si>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</si>
  <si>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</si>
  <si>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</si>
  <si>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</si>
  <si>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</si>
  <si>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</si>
  <si>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</si>
  <si>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</si>
  <si>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</si>
  <si>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</si>
  <si>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</si>
  <si>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</si>
  <si>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</si>
  <si>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</si>
  <si>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</si>
  <si>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</si>
  <si>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</si>
  <si>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</si>
  <si>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</si>
  <si>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</si>
  <si>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</si>
  <si>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</si>
  <si>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</si>
  <si>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</si>
  <si>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</si>
  <si>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</si>
  <si>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</si>
  <si>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</si>
  <si>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</si>
  <si>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</si>
  <si>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</si>
  <si>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</si>
  <si>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</si>
  <si>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</si>
  <si>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</si>
  <si>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</si>
  <si>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</si>
  <si>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</si>
  <si>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</si>
  <si>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</si>
  <si>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</si>
  <si>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</si>
  <si>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</si>
  <si>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</si>
  <si>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</si>
  <si>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</si>
  <si>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</si>
  <si>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</si>
  <si>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</si>
  <si>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</si>
  <si>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</si>
  <si>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</si>
  <si>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</si>
  <si>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</si>
  <si>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</si>
  <si>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</si>
  <si>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</si>
  <si>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</si>
  <si>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</si>
  <si>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</si>
  <si>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</si>
  <si>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</si>
  <si>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</si>
  <si>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</si>
  <si>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</si>
  <si>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</si>
  <si>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</si>
  <si>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</si>
  <si>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</si>
  <si>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</si>
  <si>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</si>
  <si>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</si>
  <si>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</si>
  <si>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</si>
  <si>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</si>
  <si>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</si>
  <si>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</si>
  <si>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</si>
  <si>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</si>
  <si>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</si>
  <si>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</si>
  <si>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</si>
  <si>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</si>
  <si>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</si>
  <si>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</si>
  <si>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</si>
  <si>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</si>
  <si>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</si>
  <si>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</si>
  <si>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</si>
  <si>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</si>
  <si>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</si>
  <si>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</si>
  <si>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</si>
  <si>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</si>
  <si>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</si>
  <si>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</si>
  <si>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</si>
  <si>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</si>
  <si>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</si>
  <si>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</si>
  <si>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</si>
  <si>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</si>
  <si>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</si>
  <si>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</si>
  <si>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</si>
  <si>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</si>
  <si>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</si>
  <si>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</si>
  <si>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</si>
  <si>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</si>
  <si>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</si>
  <si>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</si>
  <si>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</si>
  <si>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</si>
  <si>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</si>
  <si>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</si>
  <si>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</si>
  <si>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</si>
  <si>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</si>
  <si>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</si>
  <si>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</si>
  <si>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</si>
  <si>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</si>
  <si>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</si>
  <si>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</si>
  <si>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</si>
  <si>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</si>
  <si>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</si>
  <si>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</si>
  <si>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</si>
  <si>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</si>
  <si>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</si>
  <si>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</si>
  <si>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</si>
  <si>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</si>
  <si>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</si>
  <si>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</si>
  <si>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</si>
  <si>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</si>
  <si>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</si>
  <si>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</si>
  <si>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</si>
  <si>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</si>
  <si>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</si>
  <si>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</si>
  <si>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</si>
  <si>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</si>
  <si>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</si>
  <si>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</si>
  <si>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</si>
  <si>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</si>
  <si>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</si>
  <si>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</si>
  <si>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</si>
  <si>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</si>
  <si>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</si>
  <si>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</si>
  <si>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</si>
  <si>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</si>
  <si>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</si>
  <si>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</si>
  <si>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</si>
  <si>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</si>
  <si>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</si>
  <si>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</si>
  <si>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</si>
  <si>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</si>
  <si>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</si>
  <si>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</si>
  <si>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</si>
  <si>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</si>
  <si>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</si>
  <si>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</si>
  <si>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</si>
  <si>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</si>
  <si>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</si>
  <si>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</si>
  <si>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</si>
  <si>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</si>
  <si>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</si>
  <si>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</si>
  <si>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</si>
  <si>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</si>
  <si>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</si>
  <si>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</si>
  <si>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</si>
  <si>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</si>
  <si>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</si>
  <si>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</si>
  <si>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</si>
  <si>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</si>
  <si>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</si>
  <si>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</si>
  <si>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</si>
  <si>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</si>
  <si>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</si>
  <si>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</si>
  <si>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</si>
  <si>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</si>
  <si>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</si>
  <si>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</si>
  <si>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</si>
  <si>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</si>
  <si>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</si>
  <si>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</si>
  <si>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</si>
  <si>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</si>
  <si>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</si>
  <si>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</si>
  <si>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</si>
  <si>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</si>
  <si>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</si>
  <si>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</si>
  <si>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</si>
  <si>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</si>
  <si>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</si>
  <si>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</si>
  <si>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</si>
  <si>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</si>
  <si>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</si>
  <si>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</si>
  <si>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</si>
  <si>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</si>
  <si>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</si>
  <si>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</si>
  <si>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</si>
  <si>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</si>
  <si>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</si>
  <si>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</si>
  <si>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</si>
  <si>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</si>
  <si>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</si>
  <si>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</si>
  <si>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</si>
  <si>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</si>
  <si>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</si>
  <si>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</si>
  <si>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</si>
  <si>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</si>
  <si>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</si>
  <si>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</si>
  <si>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</si>
  <si>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</si>
  <si>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</si>
  <si>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</si>
  <si>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</si>
  <si>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</si>
  <si>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</si>
  <si>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</si>
  <si>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</si>
  <si>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</si>
  <si>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</si>
  <si>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</si>
  <si>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</si>
  <si>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</si>
  <si>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</si>
  <si>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</si>
  <si>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</si>
  <si>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</si>
  <si>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</si>
  <si>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</si>
  <si>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</si>
  <si>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</si>
  <si>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</si>
  <si>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</si>
  <si>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</si>
  <si>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</si>
  <si>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</si>
  <si>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</si>
  <si>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</si>
  <si>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</si>
  <si>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</si>
  <si>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</si>
  <si>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</si>
  <si>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</si>
  <si>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</si>
  <si>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</si>
  <si>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</si>
  <si>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</si>
  <si>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</si>
  <si>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</si>
  <si>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</si>
  <si>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</si>
  <si>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</si>
  <si>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</si>
  <si>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</si>
  <si>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</si>
  <si>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</si>
  <si>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</si>
  <si>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</si>
  <si>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</si>
  <si>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</si>
  <si>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</si>
  <si>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</si>
  <si>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</si>
  <si>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</si>
  <si>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</si>
  <si>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</si>
  <si>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</si>
  <si>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</si>
  <si>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</si>
  <si>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</si>
  <si>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</si>
  <si>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</si>
  <si>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</si>
  <si>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</si>
  <si>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</si>
  <si>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</si>
  <si>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</si>
  <si>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</si>
  <si>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</si>
  <si>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</si>
  <si>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</si>
  <si>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</si>
  <si>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</si>
  <si>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</si>
  <si>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</si>
  <si>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</si>
  <si>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</si>
  <si>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</si>
  <si>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</si>
  <si>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</si>
  <si>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</si>
  <si>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</si>
  <si>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</si>
  <si>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</si>
  <si>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</si>
  <si>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</si>
  <si>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</si>
  <si>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</si>
  <si>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</si>
  <si>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</si>
  <si>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</si>
  <si>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</si>
  <si>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</si>
  <si>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</si>
  <si>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</si>
  <si>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</si>
  <si>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</si>
  <si>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</si>
  <si>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</si>
  <si>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</si>
  <si>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</si>
  <si>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</si>
  <si>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</si>
  <si>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</si>
  <si>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</si>
  <si>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</si>
  <si>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</si>
  <si>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</si>
  <si>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</si>
  <si>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</si>
  <si>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</si>
  <si>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</si>
  <si>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</si>
  <si>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</si>
  <si>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</si>
  <si>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</si>
  <si>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</si>
  <si>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</si>
  <si>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</si>
  <si>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</si>
  <si>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</si>
  <si>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</si>
  <si>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</si>
  <si>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</si>
  <si>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</si>
  <si>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</si>
  <si>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</si>
  <si>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</si>
  <si>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</si>
  <si>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</si>
  <si>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</si>
  <si>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</si>
  <si>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</si>
  <si>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</si>
  <si>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</si>
  <si>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</si>
  <si>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</si>
  <si>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</si>
  <si>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</si>
  <si>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</si>
  <si>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</si>
  <si>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</si>
  <si>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</si>
  <si>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</si>
  <si>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</si>
  <si>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</si>
  <si>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</si>
  <si>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</si>
  <si>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</si>
  <si>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</si>
  <si>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</si>
  <si>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</si>
  <si>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</si>
  <si>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</si>
  <si>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</si>
  <si>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</si>
  <si>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</si>
  <si>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</si>
  <si>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</si>
  <si>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</si>
  <si>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</si>
  <si>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</si>
  <si>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</si>
  <si>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</si>
  <si>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</si>
  <si>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</si>
  <si>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</si>
  <si>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</si>
  <si>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</si>
  <si>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</si>
  <si>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</si>
  <si>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</si>
  <si>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</si>
  <si>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</si>
  <si>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</si>
  <si>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</si>
  <si>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</si>
  <si>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</si>
  <si>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</si>
  <si>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</si>
  <si>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</si>
  <si>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</si>
  <si>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</si>
  <si>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</si>
  <si>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</si>
  <si>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</si>
  <si>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</si>
  <si>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</si>
  <si>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</si>
  <si>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</si>
  <si>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</si>
  <si>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</si>
  <si>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</si>
  <si>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</si>
  <si>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</si>
  <si>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</si>
  <si>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</si>
  <si>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</si>
  <si>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</si>
  <si>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</si>
  <si>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</si>
  <si>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</si>
  <si>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</si>
  <si>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</si>
  <si>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</si>
  <si>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</si>
  <si>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</si>
  <si>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</si>
  <si>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</si>
  <si>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</si>
  <si>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</si>
  <si>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</si>
  <si>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</si>
  <si>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</si>
  <si>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</si>
  <si>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</si>
  <si>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</si>
  <si>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</si>
  <si>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</si>
  <si>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</si>
  <si>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</si>
  <si>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</si>
  <si>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</si>
  <si>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</si>
  <si>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</si>
  <si>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</si>
  <si>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</si>
  <si>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</si>
  <si>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</si>
  <si>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</si>
  <si>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</si>
  <si>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</si>
  <si>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</si>
  <si>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</si>
  <si>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</si>
  <si>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</si>
  <si>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</si>
  <si>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</si>
  <si>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</si>
  <si>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</si>
  <si>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</si>
  <si>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</si>
  <si>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</si>
  <si>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</si>
  <si>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</si>
  <si>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</si>
  <si>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</si>
  <si>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</si>
  <si>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</si>
  <si>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</si>
  <si>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</si>
  <si>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</si>
  <si>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</si>
  <si>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</si>
  <si>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</si>
  <si>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</si>
  <si>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</si>
  <si>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</si>
  <si>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</si>
  <si>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</si>
  <si>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</si>
  <si>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</si>
  <si>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</si>
  <si>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</si>
  <si>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</si>
  <si>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</si>
  <si>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</si>
  <si>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</si>
  <si>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</si>
  <si>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</si>
  <si>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</si>
  <si>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</si>
  <si>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</si>
  <si>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</si>
  <si>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</si>
  <si>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</si>
  <si>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</si>
  <si>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</si>
  <si>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</si>
  <si>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</si>
  <si>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</si>
  <si>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</si>
  <si>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</si>
  <si>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</si>
  <si>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</si>
  <si>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</si>
  <si>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</si>
  <si>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</si>
  <si>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</si>
  <si>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</si>
  <si>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</si>
  <si>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</si>
  <si>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</si>
  <si>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</si>
  <si>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</si>
  <si>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</si>
  <si>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</si>
  <si>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</si>
  <si>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</si>
  <si>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</si>
  <si>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</si>
  <si>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</si>
  <si>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</si>
  <si>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</si>
  <si>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</si>
  <si>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</si>
  <si>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</si>
  <si>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</si>
  <si>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</si>
  <si>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</si>
  <si>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</si>
  <si>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</si>
  <si>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</si>
  <si>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</si>
  <si>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</si>
  <si>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</si>
  <si>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</si>
  <si>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</si>
  <si>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</si>
  <si>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</si>
  <si>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</si>
  <si>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</si>
  <si>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</si>
  <si>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</si>
  <si>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</si>
  <si>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</si>
  <si>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</si>
  <si>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</si>
  <si>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</si>
  <si>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</si>
  <si>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</si>
  <si>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</si>
  <si>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</si>
  <si>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</si>
  <si>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</si>
  <si>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</si>
  <si>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</si>
  <si>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</si>
  <si>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</si>
  <si>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</si>
  <si>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</si>
  <si>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</si>
  <si>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</si>
  <si>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</si>
  <si>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</si>
  <si>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</si>
  <si>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</si>
  <si>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</si>
  <si>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</si>
  <si>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</si>
  <si>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</si>
  <si>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</si>
  <si>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</si>
  <si>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</si>
  <si>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</si>
  <si>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</si>
  <si>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</si>
  <si>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</si>
  <si>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</si>
  <si>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</si>
  <si>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</si>
  <si>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</si>
  <si>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</si>
  <si>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</si>
  <si>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</si>
  <si>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</si>
  <si>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</si>
  <si>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</si>
  <si>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</si>
  <si>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</si>
  <si>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</si>
  <si>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</si>
  <si>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</si>
  <si>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</si>
  <si>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</si>
  <si>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</si>
  <si>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</si>
  <si>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</si>
  <si>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</si>
  <si>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</si>
  <si>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</si>
  <si>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</si>
  <si>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</si>
  <si>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</si>
  <si>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</si>
  <si>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</si>
  <si>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</si>
  <si>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</si>
  <si>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</si>
  <si>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</si>
  <si>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</si>
  <si>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</si>
  <si>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</si>
  <si>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</si>
  <si>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</si>
  <si>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</si>
  <si>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</si>
  <si>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</si>
  <si>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</si>
  <si>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</si>
  <si>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</si>
  <si>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</si>
  <si>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</si>
  <si>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</si>
  <si>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</si>
  <si>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</si>
  <si>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</si>
  <si>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</si>
  <si>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</si>
  <si>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</si>
  <si>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</si>
  <si>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</si>
  <si>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</si>
  <si>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</si>
  <si>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</si>
  <si>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</si>
  <si>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</si>
  <si>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</si>
  <si>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</si>
  <si>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</si>
  <si>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</si>
  <si>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</si>
  <si>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</si>
  <si>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</si>
  <si>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</si>
  <si>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</si>
  <si>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</si>
  <si>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</si>
  <si>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</si>
  <si>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</si>
  <si>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</si>
  <si>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</si>
  <si>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</si>
  <si>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</si>
  <si>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</si>
  <si>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</si>
  <si>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</si>
  <si>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</si>
  <si>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</si>
  <si>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</si>
  <si>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</si>
  <si>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</si>
  <si>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</si>
  <si>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</si>
  <si>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</si>
  <si>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</si>
  <si>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</si>
  <si>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</si>
  <si>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</si>
  <si>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</si>
  <si>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</si>
  <si>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</si>
  <si>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</si>
  <si>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</si>
  <si>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</si>
  <si>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</si>
  <si>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</si>
  <si>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</si>
  <si>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</si>
  <si>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</si>
  <si>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</si>
  <si>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</si>
  <si>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</si>
  <si>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</si>
  <si>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</si>
  <si>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</si>
  <si>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</si>
  <si>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</si>
  <si>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</si>
  <si>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</si>
  <si>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</si>
  <si>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</si>
  <si>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</si>
  <si>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</si>
  <si>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</si>
  <si>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</si>
  <si>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</si>
  <si>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</si>
  <si>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</si>
  <si>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</si>
  <si>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</si>
  <si>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</si>
  <si>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</si>
  <si>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</si>
  <si>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</si>
  <si>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</si>
  <si>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</si>
  <si>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</si>
  <si>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</si>
  <si>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</si>
  <si>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</si>
  <si>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</si>
  <si>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</si>
  <si>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</si>
  <si>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</si>
  <si>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</si>
  <si>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</si>
  <si>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</si>
  <si>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</si>
  <si>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</si>
  <si>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</si>
  <si>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</si>
  <si>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</si>
  <si>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</si>
  <si>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</si>
  <si>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</si>
  <si>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</si>
  <si>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</si>
  <si>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</si>
  <si>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</si>
  <si>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</si>
  <si>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</si>
  <si>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</si>
  <si>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</si>
  <si>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</si>
  <si>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</si>
  <si>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</si>
  <si>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</si>
  <si>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</si>
  <si>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</si>
  <si>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</si>
  <si>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</si>
  <si>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</si>
  <si>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</si>
  <si>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</si>
  <si>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</si>
  <si>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</si>
  <si>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</si>
  <si>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</si>
  <si>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</si>
  <si>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</si>
  <si>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</si>
  <si>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</si>
  <si>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</si>
  <si>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</si>
  <si>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</si>
  <si>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</si>
  <si>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</si>
  <si>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</si>
  <si>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</si>
  <si>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</si>
  <si>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</si>
  <si>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</si>
  <si>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</si>
  <si>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</si>
  <si>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</si>
  <si>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</si>
  <si>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</si>
  <si>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</si>
  <si>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</si>
  <si>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</si>
  <si>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</si>
  <si>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</si>
  <si>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</si>
  <si>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</si>
  <si>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</si>
  <si>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</si>
  <si>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</si>
  <si>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</si>
  <si>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</si>
  <si>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</si>
  <si>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</si>
  <si>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</si>
  <si>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</si>
  <si>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</si>
  <si>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</si>
  <si>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</si>
  <si>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</si>
  <si>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</si>
  <si>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</si>
  <si>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</si>
  <si>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</si>
  <si>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</si>
  <si>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</si>
  <si>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</si>
  <si>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</si>
  <si>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</si>
  <si>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</si>
  <si>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</si>
  <si>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</si>
  <si>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</si>
  <si>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</si>
  <si>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</si>
  <si>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</si>
  <si>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</si>
  <si>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</si>
  <si>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</si>
  <si>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</si>
  <si>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</si>
  <si>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</si>
  <si>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</si>
  <si>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</si>
  <si>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</si>
  <si>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</si>
  <si>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</si>
  <si>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</si>
  <si>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</si>
  <si>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</si>
  <si>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</si>
  <si>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</si>
  <si>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</si>
  <si>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</si>
  <si>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</si>
  <si>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</si>
  <si>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</si>
  <si>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</si>
  <si>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</si>
  <si>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</si>
  <si>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</si>
  <si>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</si>
  <si>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</si>
  <si>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</si>
  <si>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</si>
  <si>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</si>
  <si>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</si>
  <si>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</si>
  <si>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</si>
  <si>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</si>
  <si>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</si>
  <si>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</si>
  <si>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</si>
  <si>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</si>
  <si>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</si>
  <si>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</si>
  <si>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</si>
  <si>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</si>
  <si>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</si>
  <si>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</si>
  <si>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</si>
  <si>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</si>
  <si>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</si>
  <si>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</si>
  <si>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</si>
  <si>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</si>
  <si>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</si>
  <si>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</si>
  <si>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</si>
  <si>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</si>
  <si>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</si>
  <si>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</si>
  <si>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</si>
  <si>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</si>
  <si>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</si>
  <si>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</si>
  <si>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</si>
  <si>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</si>
  <si>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</si>
  <si>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</si>
  <si>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</si>
  <si>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</si>
  <si>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</si>
  <si>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</si>
  <si>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</si>
  <si>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</si>
  <si>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</si>
  <si>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</si>
  <si>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</si>
  <si>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</si>
  <si>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</si>
  <si>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</si>
  <si>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</si>
  <si>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</si>
  <si>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</si>
  <si>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</si>
  <si>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</si>
  <si>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</si>
  <si>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</si>
  <si>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</si>
  <si>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</si>
  <si>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</si>
  <si>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</si>
  <si>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</si>
  <si>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</si>
  <si>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</si>
  <si>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</si>
  <si>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</si>
  <si>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</si>
  <si>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</si>
  <si>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</si>
  <si>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</si>
  <si>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</si>
  <si>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</si>
  <si>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</si>
  <si>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</si>
  <si>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</si>
  <si>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</si>
  <si>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</si>
  <si>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</si>
  <si>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</si>
  <si>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</si>
  <si>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</si>
  <si>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</si>
  <si>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</si>
  <si>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</si>
  <si>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</si>
  <si>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</si>
  <si>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</si>
  <si>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</si>
  <si>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</si>
  <si>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</si>
  <si>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</si>
  <si>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</si>
  <si>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</si>
  <si>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</si>
  <si>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</si>
  <si>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</si>
  <si>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</si>
  <si>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</si>
  <si>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</si>
  <si>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</si>
  <si>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</si>
  <si>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</si>
  <si>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</si>
  <si>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</si>
  <si>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</si>
  <si>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</si>
  <si>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</si>
  <si>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</si>
  <si>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</si>
  <si>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</si>
  <si>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</si>
  <si>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</si>
  <si>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</si>
  <si>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</si>
  <si>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</si>
  <si>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</si>
  <si>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</si>
  <si>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</si>
  <si>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</si>
  <si>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</si>
  <si>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</si>
  <si>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</si>
  <si>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</si>
  <si>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</si>
  <si>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</si>
  <si>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</si>
  <si>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</si>
  <si>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</si>
  <si>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</si>
  <si>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</si>
  <si>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</si>
  <si>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</si>
  <si>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</si>
  <si>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</si>
  <si>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</si>
  <si>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</si>
  <si>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</si>
  <si>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</si>
  <si>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</si>
  <si>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</si>
  <si>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</si>
  <si>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</si>
  <si>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</si>
  <si>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</si>
  <si>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</si>
  <si>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</si>
  <si>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</si>
  <si>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</si>
  <si>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</si>
  <si>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</si>
  <si>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</si>
  <si>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</si>
  <si>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</si>
  <si>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</si>
  <si>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</si>
  <si>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</si>
  <si>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</si>
  <si>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</si>
  <si>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</si>
  <si>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</si>
  <si>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</si>
  <si>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</si>
  <si>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</si>
  <si>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</si>
  <si>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</si>
  <si>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</si>
  <si>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</si>
  <si>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</si>
  <si>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</si>
  <si>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</si>
  <si>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</si>
  <si>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</si>
  <si>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</si>
  <si>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</si>
  <si>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</si>
  <si>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</si>
  <si>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</si>
  <si>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</si>
  <si>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</si>
  <si>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</si>
  <si>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</si>
  <si>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</si>
  <si>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</si>
  <si>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</si>
  <si>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</si>
  <si>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</si>
  <si>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</si>
  <si>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</si>
  <si>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</si>
  <si>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</si>
  <si>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</si>
  <si>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</si>
  <si>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</si>
  <si>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</si>
  <si>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</si>
  <si>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</si>
  <si>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</si>
  <si>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</si>
  <si>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</si>
  <si>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</si>
  <si>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</si>
  <si>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</si>
  <si>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</si>
  <si>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</si>
  <si>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</si>
  <si>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</si>
  <si>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</si>
  <si>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</si>
  <si>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</si>
  <si>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</si>
  <si>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</si>
  <si>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</si>
  <si>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</si>
  <si>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</si>
  <si>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</si>
  <si>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</si>
  <si>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</si>
  <si>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</si>
  <si>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</si>
  <si>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</si>
  <si>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</si>
  <si>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</si>
  <si>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</si>
  <si>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</si>
  <si>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</si>
  <si>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</si>
  <si>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</si>
  <si>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</si>
  <si>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</si>
  <si>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</si>
  <si>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</si>
  <si>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</si>
  <si>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</si>
  <si>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</si>
  <si>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</si>
  <si>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</si>
  <si>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</si>
  <si>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</si>
  <si>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</si>
  <si>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</si>
  <si>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</si>
  <si>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</si>
  <si>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</si>
  <si>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</si>
  <si>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</si>
  <si>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</si>
  <si>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</si>
  <si>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</si>
  <si>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</si>
  <si>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</si>
  <si>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</si>
  <si>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</si>
  <si>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</si>
  <si>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</si>
  <si>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</si>
  <si>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</si>
  <si>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</si>
  <si>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</si>
  <si>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</si>
  <si>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</si>
  <si>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</si>
  <si>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</si>
  <si>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</si>
  <si>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</si>
  <si>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</si>
  <si>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</si>
  <si>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</si>
  <si>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</si>
  <si>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</si>
  <si>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</si>
  <si>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</si>
  <si>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</si>
  <si>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</si>
  <si>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</si>
  <si>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</si>
  <si>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</si>
  <si>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</si>
  <si>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</si>
  <si>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</si>
  <si>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</si>
  <si>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</si>
  <si>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</si>
  <si>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</si>
  <si>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</si>
  <si>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</si>
  <si>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</si>
  <si>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</si>
  <si>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</si>
  <si>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</si>
  <si>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</si>
  <si>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</si>
  <si>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</si>
  <si>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</si>
  <si>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</si>
  <si>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</si>
  <si>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</si>
  <si>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</si>
  <si>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</si>
  <si>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</si>
  <si>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</si>
  <si>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</si>
  <si>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</si>
  <si>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</si>
  <si>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</si>
  <si>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</si>
  <si>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</si>
  <si>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</si>
  <si>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</si>
  <si>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</si>
  <si>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</si>
  <si>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</si>
  <si>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</si>
  <si>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</si>
  <si>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</si>
  <si>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</si>
  <si>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</si>
  <si>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</si>
  <si>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</si>
  <si>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</si>
  <si>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</si>
  <si>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</si>
  <si>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</si>
  <si>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</si>
  <si>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</si>
  <si>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</si>
  <si>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</si>
  <si>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</si>
  <si>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</si>
  <si>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</si>
  <si>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</si>
  <si>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</si>
  <si>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</si>
  <si>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</si>
  <si>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</si>
  <si>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</si>
  <si>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</si>
  <si>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</si>
  <si>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</si>
  <si>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</si>
  <si>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</si>
  <si>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</si>
  <si>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</si>
  <si>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</si>
  <si>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</si>
  <si>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</si>
  <si>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</si>
  <si>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</si>
  <si>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</si>
  <si>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</si>
  <si>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</si>
  <si>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</si>
  <si>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</si>
  <si>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</si>
  <si>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</si>
  <si>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</si>
  <si>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</si>
  <si>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</si>
  <si>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</si>
  <si>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</si>
  <si>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</si>
  <si>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</si>
  <si>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</si>
  <si>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</si>
  <si>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</si>
  <si>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</si>
  <si>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</si>
  <si>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</si>
  <si>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</si>
  <si>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</si>
  <si>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</si>
  <si>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</si>
  <si>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</si>
  <si>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</si>
  <si>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</si>
  <si>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</si>
  <si>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</si>
  <si>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</si>
  <si>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</si>
  <si>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</si>
  <si>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</si>
  <si>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</si>
  <si>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</si>
  <si>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</si>
  <si>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</si>
  <si>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</si>
  <si>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</si>
  <si>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</si>
  <si>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</si>
  <si>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</si>
  <si>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</si>
  <si>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</si>
  <si>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</si>
  <si>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</si>
  <si>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</si>
  <si>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</si>
  <si>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</si>
  <si>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</si>
  <si>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</si>
  <si>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</si>
  <si>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</si>
  <si>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</si>
  <si>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</si>
  <si>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</si>
  <si>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</si>
  <si>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</si>
  <si>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</si>
  <si>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</si>
  <si>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</si>
  <si>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</si>
  <si>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</si>
  <si>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</si>
  <si>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</si>
  <si>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</si>
  <si>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</si>
  <si>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</si>
  <si>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</si>
  <si>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</si>
  <si>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</si>
  <si>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</si>
  <si>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</si>
  <si>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</si>
  <si>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</si>
  <si>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</si>
  <si>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</si>
  <si>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</si>
  <si>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</si>
  <si>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</si>
  <si>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</si>
  <si>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</si>
  <si>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</si>
  <si>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</si>
  <si>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</si>
  <si>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</si>
  <si>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</si>
  <si>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</si>
  <si>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</si>
  <si>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</si>
  <si>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</si>
  <si>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</si>
  <si>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</si>
  <si>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</si>
  <si>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</si>
  <si>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</si>
  <si>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</si>
  <si>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</si>
  <si>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</si>
  <si>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</si>
  <si>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</si>
  <si>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</si>
  <si>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</si>
  <si>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</si>
  <si>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</si>
  <si>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</si>
  <si>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</si>
  <si>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</si>
  <si>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</si>
  <si>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</si>
  <si>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</si>
  <si>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</si>
  <si>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</si>
  <si>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</si>
  <si>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</si>
  <si>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</si>
  <si>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</si>
  <si>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</si>
  <si>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</si>
  <si>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</si>
  <si>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</si>
  <si>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</si>
  <si>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</si>
  <si>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</si>
  <si>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</si>
  <si>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</si>
  <si>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</si>
  <si>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</si>
  <si>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</si>
  <si>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</si>
  <si>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</si>
  <si>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</si>
  <si>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</si>
  <si>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</si>
  <si>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</si>
  <si>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</si>
  <si>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</si>
  <si>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</si>
  <si>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</si>
  <si>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</si>
  <si>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</si>
  <si>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</si>
  <si>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</si>
  <si>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</si>
  <si>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</si>
  <si>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</si>
  <si>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</si>
  <si>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</si>
  <si>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</si>
  <si>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</si>
  <si>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</si>
  <si>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</si>
  <si>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</si>
  <si>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</si>
  <si>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</si>
  <si>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</si>
  <si>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</si>
  <si>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</si>
  <si>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</si>
  <si>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</si>
  <si>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</si>
  <si>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</si>
  <si>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</si>
  <si>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</si>
  <si>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</si>
  <si>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</si>
  <si>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</si>
  <si>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</si>
  <si>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</si>
  <si>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</si>
  <si>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</si>
  <si>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</si>
  <si>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</si>
  <si>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</si>
  <si>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</si>
  <si>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</si>
  <si>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</si>
  <si>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</si>
  <si>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</si>
  <si>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</si>
  <si>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</si>
  <si>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</si>
  <si>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</si>
  <si>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</si>
  <si>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</si>
  <si>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</si>
  <si>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</si>
  <si>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</si>
  <si>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</si>
  <si>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</si>
  <si>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</si>
  <si>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</si>
  <si>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</si>
  <si>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</si>
  <si>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</si>
  <si>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</si>
  <si>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</si>
  <si>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</si>
  <si>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</si>
  <si>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</si>
  <si>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</si>
  <si>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</si>
  <si>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</si>
  <si>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</si>
  <si>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</si>
  <si>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</si>
  <si>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</si>
  <si>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</si>
  <si>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</si>
  <si>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</si>
  <si>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</si>
  <si>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</si>
  <si>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</si>
  <si>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</si>
  <si>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</si>
  <si>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</si>
  <si>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</si>
  <si>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</si>
  <si>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</si>
  <si>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</si>
  <si>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</si>
  <si>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</si>
  <si>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</si>
  <si>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</si>
  <si>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</si>
  <si>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</si>
  <si>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</si>
  <si>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</si>
  <si>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</si>
  <si>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</si>
  <si>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</si>
  <si>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</si>
  <si>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</si>
  <si>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</si>
  <si>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</si>
  <si>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</si>
  <si>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</si>
  <si>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</si>
  <si>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</si>
  <si>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</si>
  <si>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</si>
  <si>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</si>
  <si>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</si>
  <si>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</si>
  <si>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</si>
  <si>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</si>
  <si>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</si>
  <si>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</si>
  <si>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</si>
  <si>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</si>
  <si>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</si>
  <si>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</si>
  <si>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</si>
  <si>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</si>
  <si>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</si>
  <si>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</si>
  <si>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</si>
  <si>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</si>
  <si>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</si>
  <si>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</si>
  <si>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</si>
  <si>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</si>
  <si>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</si>
  <si>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</si>
  <si>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</si>
  <si>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</si>
  <si>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</si>
  <si>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</si>
  <si>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</si>
  <si>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</si>
  <si>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</si>
  <si>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</si>
  <si>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</si>
  <si>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</si>
  <si>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</si>
  <si>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</si>
  <si>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</si>
  <si>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</si>
  <si>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</si>
  <si>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</si>
  <si>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</si>
  <si>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</si>
  <si>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</si>
  <si>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</si>
  <si>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</si>
  <si>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</si>
  <si>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</si>
  <si>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</si>
  <si>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</si>
  <si>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</si>
  <si>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</si>
  <si>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</si>
  <si>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</si>
  <si>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</si>
  <si>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</si>
  <si>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</si>
  <si>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</si>
  <si>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</si>
  <si>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</si>
  <si>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</si>
  <si>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</si>
  <si>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</si>
  <si>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</si>
  <si>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</si>
  <si>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</si>
  <si>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</si>
  <si>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</si>
  <si>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</si>
  <si>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</si>
  <si>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</si>
  <si>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</si>
  <si>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</si>
  <si>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</si>
  <si>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</si>
  <si>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</si>
  <si>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</si>
  <si>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</si>
  <si>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</si>
  <si>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</si>
  <si>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</si>
  <si>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</si>
  <si>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</si>
  <si>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</si>
  <si>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</si>
  <si>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</si>
  <si>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</si>
  <si>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</si>
  <si>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</si>
  <si>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</si>
  <si>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</si>
  <si>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</si>
  <si>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</si>
  <si>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</si>
  <si>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</si>
  <si>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</si>
  <si>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</si>
  <si>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</si>
  <si>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</si>
  <si>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</si>
  <si>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</si>
  <si>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</si>
  <si>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</si>
  <si>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</si>
  <si>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</si>
  <si>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</si>
  <si>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</si>
  <si>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</si>
  <si>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</si>
  <si>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</si>
  <si>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</si>
  <si>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</si>
  <si>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</si>
  <si>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</si>
  <si>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</si>
  <si>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</si>
  <si>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</si>
  <si>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</si>
  <si>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</si>
  <si>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</si>
  <si>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</si>
  <si>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</si>
  <si>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</si>
  <si>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</si>
  <si>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</si>
  <si>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</si>
  <si>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</si>
  <si>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</si>
  <si>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</si>
  <si>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</si>
  <si>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</si>
  <si>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</si>
  <si>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</si>
  <si>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</si>
  <si>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</si>
  <si>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</si>
  <si>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</si>
  <si>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</si>
  <si>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</si>
  <si>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</si>
  <si>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</si>
  <si>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</si>
  <si>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</si>
  <si>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</si>
  <si>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</si>
  <si>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</si>
  <si>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</si>
  <si>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</si>
  <si>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</si>
  <si>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</si>
  <si>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</si>
  <si>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</si>
  <si>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</si>
  <si>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</si>
  <si>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</si>
  <si>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</si>
  <si>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</si>
  <si>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</si>
  <si>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</si>
  <si>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</si>
  <si>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</si>
  <si>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</si>
  <si>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</si>
  <si>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</si>
  <si>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</si>
  <si>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</si>
  <si>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</si>
  <si>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</si>
  <si>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</si>
  <si>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</si>
  <si>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</si>
  <si>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</si>
  <si>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</si>
  <si>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</si>
  <si>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</si>
  <si>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</si>
  <si>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</si>
  <si>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</si>
  <si>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</si>
  <si>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</si>
  <si>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</si>
  <si>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</si>
  <si>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</si>
  <si>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</si>
  <si>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</si>
  <si>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</si>
  <si>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</si>
  <si>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</si>
  <si>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</si>
  <si>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</si>
  <si>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</si>
  <si>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</si>
  <si>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</si>
  <si>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</si>
  <si>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</si>
  <si>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</si>
  <si>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</si>
  <si>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</si>
  <si>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</si>
  <si>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</si>
  <si>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</si>
  <si>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</si>
  <si>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</si>
  <si>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</si>
  <si>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</si>
  <si>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</si>
  <si>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</si>
  <si>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</si>
  <si>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</si>
  <si>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</si>
  <si>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</si>
  <si>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</si>
  <si>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</si>
  <si>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</si>
  <si>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</si>
  <si>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</si>
  <si>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</si>
  <si>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</si>
  <si>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</si>
  <si>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</si>
  <si>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</si>
  <si>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</si>
  <si>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</si>
  <si>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</si>
  <si>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</si>
  <si>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</si>
  <si>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</si>
  <si>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</si>
  <si>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</si>
  <si>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</si>
  <si>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</si>
  <si>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</si>
  <si>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</si>
  <si>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</si>
  <si>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</si>
  <si>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</si>
  <si>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</si>
  <si>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</si>
  <si>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</si>
  <si>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</si>
  <si>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</si>
  <si>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</si>
  <si>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</si>
  <si>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</si>
  <si>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</si>
  <si>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</si>
  <si>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</si>
  <si>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</si>
  <si>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</si>
  <si>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</si>
  <si>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</si>
  <si>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</si>
  <si>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</si>
  <si>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</si>
  <si>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</si>
  <si>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</si>
  <si>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</si>
  <si>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</si>
  <si>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</si>
  <si>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</si>
  <si>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</si>
  <si>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</si>
  <si>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</si>
  <si>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</si>
  <si>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</si>
  <si>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</si>
  <si>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</si>
  <si>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</si>
  <si>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</si>
  <si>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</si>
  <si>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</si>
  <si>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</si>
  <si>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</si>
  <si>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</si>
  <si>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</si>
  <si>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</si>
  <si>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</si>
  <si>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</si>
  <si>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</si>
  <si>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</si>
  <si>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</si>
  <si>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</si>
  <si>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</si>
  <si>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</si>
  <si>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</si>
  <si>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</si>
  <si>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</si>
  <si>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</si>
  <si>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</si>
  <si>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</si>
  <si>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</si>
  <si>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</si>
  <si>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</si>
  <si>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</si>
  <si>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</si>
  <si>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</si>
  <si>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</si>
  <si>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</si>
  <si>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</si>
  <si>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</si>
  <si>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</si>
  <si>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</si>
  <si>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</si>
  <si>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</si>
  <si>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</si>
  <si>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</si>
  <si>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</si>
  <si>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</si>
  <si>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</si>
  <si>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</si>
  <si>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</si>
  <si>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</si>
  <si>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</si>
  <si>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</si>
  <si>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</si>
  <si>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</si>
  <si>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</si>
  <si>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</si>
  <si>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</si>
  <si>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</si>
  <si>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</si>
  <si>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</si>
  <si>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</si>
  <si>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</si>
  <si>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</si>
  <si>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</si>
  <si>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</si>
  <si>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</si>
  <si>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</si>
  <si>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</si>
  <si>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</si>
  <si>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</si>
  <si>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</si>
  <si>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</si>
  <si>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</si>
  <si>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</si>
  <si>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</si>
  <si>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</si>
  <si>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</si>
  <si>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</si>
  <si>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</si>
  <si>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</si>
  <si>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</si>
  <si>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</si>
  <si>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</si>
  <si>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</si>
  <si>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</si>
  <si>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</si>
  <si>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</si>
  <si>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</si>
  <si>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</si>
  <si>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</si>
  <si>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</si>
  <si>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</si>
  <si>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</si>
  <si>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</si>
  <si>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</si>
  <si>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</si>
  <si>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</si>
  <si>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</si>
  <si>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</si>
  <si>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</si>
  <si>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</si>
  <si>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</si>
  <si>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</si>
  <si>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</si>
  <si>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</si>
  <si>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</si>
  <si>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</si>
  <si>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</si>
  <si>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</si>
  <si>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</si>
  <si>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</si>
  <si>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</si>
  <si>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</si>
  <si>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</si>
  <si>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</si>
  <si>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</si>
  <si>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</si>
  <si>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</si>
  <si>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</si>
  <si>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</si>
  <si>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</si>
  <si>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</si>
  <si>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</si>
  <si>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</si>
  <si>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</si>
  <si>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</si>
  <si>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</si>
  <si>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</si>
  <si>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</si>
  <si>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</si>
  <si>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</si>
  <si>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</si>
  <si>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</si>
  <si>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</si>
  <si>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</si>
  <si>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</si>
  <si>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</si>
  <si>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</si>
  <si>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</si>
  <si>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</si>
  <si>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</si>
  <si>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</si>
  <si>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</si>
  <si>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</si>
  <si>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</si>
  <si>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</si>
  <si>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</si>
  <si>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</si>
  <si>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</si>
  <si>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</si>
  <si>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</si>
  <si>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</si>
  <si>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</si>
  <si>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</si>
  <si>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</si>
  <si>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</si>
  <si>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</si>
  <si>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</si>
  <si>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</si>
  <si>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</si>
  <si>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</si>
  <si>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</si>
  <si>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</si>
  <si>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</si>
  <si>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</si>
  <si>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</si>
  <si>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</si>
  <si>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</si>
  <si>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</si>
  <si>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</si>
  <si>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</si>
  <si>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</si>
  <si>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</si>
  <si>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</si>
  <si>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</si>
  <si>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</si>
  <si>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</si>
  <si>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</si>
  <si>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</si>
  <si>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</si>
  <si>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</si>
  <si>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</si>
  <si>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</si>
  <si>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</si>
  <si>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</si>
  <si>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</si>
  <si>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</si>
  <si>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</si>
  <si>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</si>
  <si>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</si>
  <si>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</si>
  <si>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</si>
  <si>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</si>
  <si>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</si>
  <si>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</si>
  <si>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</si>
  <si>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</si>
  <si>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</si>
  <si>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</si>
  <si>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</si>
  <si>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</si>
  <si>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</si>
  <si>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</si>
  <si>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</si>
  <si>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</si>
  <si>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</si>
  <si>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</si>
  <si>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</si>
  <si>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</si>
  <si>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</si>
  <si>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</si>
  <si>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</si>
  <si>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</si>
  <si>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</si>
  <si>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</si>
  <si>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</si>
  <si>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</si>
  <si>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</si>
  <si>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</si>
  <si>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</si>
  <si>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</si>
  <si>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</si>
  <si>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</si>
  <si>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</si>
  <si>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</si>
  <si>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</si>
  <si>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</si>
  <si>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</si>
  <si>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</si>
  <si>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</si>
  <si>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</si>
  <si>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</si>
  <si>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</si>
  <si>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</si>
  <si>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</si>
  <si>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</si>
  <si>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</si>
  <si>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</si>
  <si>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</si>
  <si>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</si>
  <si>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</si>
  <si>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</si>
  <si>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</si>
  <si>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</si>
  <si>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</si>
  <si>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</si>
  <si>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</si>
  <si>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</si>
  <si>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</si>
  <si>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</si>
  <si>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</si>
  <si>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</si>
  <si>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</si>
  <si>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</si>
  <si>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</si>
  <si>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</si>
  <si>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</si>
  <si>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</si>
  <si>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</si>
  <si>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</si>
  <si>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</si>
  <si>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</si>
  <si>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</si>
  <si>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</si>
  <si>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</si>
  <si>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</si>
  <si>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</si>
  <si>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</si>
  <si>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</si>
  <si>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</si>
  <si>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</si>
  <si>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</si>
  <si>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</si>
  <si>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</si>
  <si>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</si>
  <si>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</si>
  <si>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</si>
  <si>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</si>
  <si>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</si>
  <si>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</si>
  <si>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</si>
  <si>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</si>
  <si>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</si>
  <si>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</si>
  <si>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</si>
  <si>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</si>
  <si>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</si>
  <si>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</si>
  <si>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</si>
  <si>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</si>
  <si>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</si>
  <si>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</si>
  <si>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</si>
  <si>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</si>
  <si>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</si>
  <si>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</si>
  <si>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</si>
  <si>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</si>
  <si>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</si>
  <si>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</si>
  <si>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</si>
  <si>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</si>
  <si>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</si>
  <si>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</si>
  <si>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</si>
  <si>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</si>
  <si>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</si>
  <si>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</si>
  <si>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</si>
  <si>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</si>
  <si>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</si>
  <si>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</si>
  <si>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</si>
  <si>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</si>
  <si>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</si>
  <si>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</si>
  <si>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</si>
  <si>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</si>
  <si>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</si>
  <si>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</si>
  <si>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</si>
  <si>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</si>
  <si>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</si>
  <si>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</si>
  <si>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</si>
  <si>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</si>
  <si>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</si>
  <si>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</si>
  <si>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</si>
  <si>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</si>
  <si>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</si>
  <si>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</si>
  <si>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</si>
  <si>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</si>
  <si>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</si>
  <si>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</si>
  <si>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</si>
  <si>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</si>
  <si>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</si>
  <si>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</si>
  <si>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</si>
  <si>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</si>
  <si>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</si>
  <si>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</si>
  <si>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</si>
  <si>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</si>
  <si>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</si>
  <si>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</si>
  <si>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</si>
  <si>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</si>
  <si>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</si>
  <si>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</si>
  <si>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</si>
  <si>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</si>
  <si>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</si>
  <si>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</si>
  <si>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</si>
  <si>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</si>
  <si>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</si>
  <si>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</si>
  <si>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</si>
  <si>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</si>
  <si>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</si>
  <si>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</si>
  <si>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</si>
  <si>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</si>
  <si>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</si>
  <si>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</si>
  <si>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</si>
  <si>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</si>
  <si>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</si>
  <si>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</si>
  <si>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</si>
  <si>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</si>
  <si>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</si>
  <si>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</si>
  <si>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</si>
  <si>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</si>
  <si>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</si>
  <si>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</si>
  <si>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</si>
  <si>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</si>
  <si>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</si>
  <si>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</si>
  <si>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</si>
  <si>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</si>
  <si>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</si>
  <si>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</si>
  <si>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</si>
  <si>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</si>
  <si>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</si>
  <si>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</si>
  <si>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</si>
  <si>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</si>
  <si>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</si>
  <si>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</si>
  <si>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</si>
  <si>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</si>
  <si>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</si>
  <si>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</si>
  <si>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</si>
  <si>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</si>
  <si>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</si>
  <si>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</si>
  <si>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</si>
  <si>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</si>
  <si>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</si>
  <si>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</si>
  <si>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</si>
  <si>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</si>
  <si>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</si>
  <si>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</si>
  <si>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</si>
  <si>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</si>
  <si>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</si>
  <si>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</si>
  <si>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</si>
  <si>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</si>
  <si>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</si>
  <si>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</si>
  <si>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</si>
  <si>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</si>
  <si>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</si>
  <si>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</si>
  <si>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</si>
  <si>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</si>
  <si>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</si>
  <si>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</si>
  <si>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</si>
  <si>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</si>
  <si>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</si>
  <si>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</si>
  <si>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</si>
  <si>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</si>
  <si>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</si>
  <si>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</si>
  <si>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</si>
  <si>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</si>
  <si>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</si>
  <si>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</si>
  <si>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</si>
  <si>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</si>
  <si>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</si>
  <si>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</si>
  <si>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</si>
  <si>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</si>
  <si>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</si>
  <si>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</si>
  <si>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</si>
  <si>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</si>
  <si>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</si>
  <si>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</si>
  <si>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</si>
  <si>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</si>
  <si>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</si>
  <si>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</si>
  <si>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</si>
  <si>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</si>
  <si>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</si>
  <si>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</si>
  <si>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</si>
  <si>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</si>
  <si>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</si>
  <si>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</si>
  <si>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</si>
  <si>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</si>
  <si>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</si>
  <si>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</si>
  <si>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</si>
  <si>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</si>
  <si>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</si>
  <si>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</si>
  <si>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</si>
  <si>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</si>
  <si>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</si>
  <si>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</si>
  <si>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</si>
  <si>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</si>
  <si>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</si>
  <si>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</si>
  <si>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</si>
  <si>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</si>
  <si>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</si>
  <si>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</si>
  <si>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</si>
  <si>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</si>
  <si>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</si>
  <si>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</si>
  <si>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</si>
  <si>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</si>
  <si>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</si>
  <si>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</si>
  <si>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</si>
  <si>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</si>
  <si>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</si>
  <si>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</si>
  <si>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</si>
  <si>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</si>
  <si>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</si>
  <si>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</si>
  <si>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</si>
  <si>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</si>
  <si>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</si>
  <si>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</si>
  <si>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</si>
  <si>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</si>
  <si>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</si>
  <si>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</si>
  <si>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</si>
  <si>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</si>
  <si>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</si>
  <si>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</si>
  <si>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</si>
  <si>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</si>
  <si>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</si>
  <si>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</si>
  <si>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</si>
  <si>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</si>
  <si>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</si>
  <si>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</si>
  <si>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</si>
  <si>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</si>
  <si>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</si>
  <si>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</si>
  <si>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</si>
  <si>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</si>
  <si>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</si>
  <si>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</si>
  <si>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</si>
  <si>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</si>
  <si>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</si>
  <si>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</si>
  <si>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</si>
  <si>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</si>
  <si>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</si>
  <si>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</si>
  <si>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</si>
  <si>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</si>
  <si>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</si>
  <si>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</si>
  <si>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</si>
  <si>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</si>
  <si>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</si>
  <si>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</si>
  <si>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</si>
  <si>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</si>
  <si>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</si>
  <si>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</si>
  <si>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</si>
  <si>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</si>
  <si>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</si>
  <si>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</si>
  <si>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</si>
  <si>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</si>
  <si>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</si>
  <si>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</si>
  <si>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</si>
  <si>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</si>
  <si>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</si>
  <si>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</si>
  <si>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</si>
  <si>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</si>
  <si>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</si>
  <si>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</si>
  <si>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</si>
  <si>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</si>
  <si>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</si>
  <si>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</si>
  <si>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</si>
  <si>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</si>
  <si>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</si>
  <si>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</si>
  <si>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</si>
  <si>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</si>
  <si>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</si>
  <si>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</si>
  <si>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</si>
  <si>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</si>
  <si>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</si>
  <si>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</si>
  <si>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</si>
  <si>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</si>
  <si>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</si>
  <si>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</si>
  <si>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</si>
  <si>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</si>
  <si>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</si>
  <si>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</si>
  <si>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</si>
  <si>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</si>
  <si>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</si>
  <si>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</si>
  <si>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</si>
  <si>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</si>
  <si>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</si>
  <si>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</si>
  <si>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</si>
  <si>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</si>
  <si>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</si>
  <si>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</si>
  <si>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</si>
  <si>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</si>
  <si>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</si>
  <si>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</si>
  <si>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</si>
  <si>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</si>
  <si>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</si>
  <si>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</si>
  <si>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</si>
  <si>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</si>
  <si>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</si>
  <si>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</si>
  <si>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</si>
  <si>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</si>
  <si>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</si>
  <si>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</si>
  <si>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</si>
  <si>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</si>
  <si>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</si>
  <si>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</si>
  <si>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</si>
  <si>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</si>
  <si>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</si>
  <si>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</si>
  <si>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</si>
  <si>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</si>
  <si>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</si>
  <si>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</si>
  <si>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</si>
  <si>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</si>
  <si>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</si>
  <si>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</si>
  <si>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</si>
  <si>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</si>
  <si>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</si>
  <si>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</si>
  <si>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</si>
  <si>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</si>
  <si>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</si>
  <si>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</si>
  <si>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</si>
  <si>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</si>
  <si>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</si>
  <si>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</si>
  <si>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</si>
  <si>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</si>
  <si>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</si>
  <si>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</si>
  <si>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</si>
  <si>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</si>
  <si>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</si>
  <si>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</si>
  <si>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</si>
  <si>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</si>
  <si>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</si>
  <si>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</si>
  <si>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</si>
  <si>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</si>
  <si>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</si>
  <si>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</si>
  <si>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</si>
  <si>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</si>
  <si>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</si>
  <si>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</si>
  <si>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</si>
  <si>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</si>
  <si>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</si>
  <si>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</si>
  <si>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</si>
  <si>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</si>
  <si>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</si>
  <si>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</si>
  <si>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</si>
  <si>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</si>
  <si>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</si>
  <si>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</si>
  <si>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</si>
  <si>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</si>
  <si>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</si>
  <si>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</si>
  <si>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</si>
  <si>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</si>
  <si>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</si>
  <si>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</si>
  <si>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</si>
  <si>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</si>
  <si>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</si>
  <si>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</si>
  <si>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</si>
  <si>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</si>
  <si>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</si>
  <si>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</si>
  <si>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</si>
  <si>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</si>
  <si>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</si>
  <si>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</si>
  <si>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</si>
  <si>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</si>
  <si>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</si>
  <si>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</si>
  <si>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</si>
  <si>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</si>
  <si>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</si>
  <si>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</si>
  <si>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</si>
  <si>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</si>
  <si>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</si>
  <si>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</si>
  <si>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</si>
  <si>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</si>
  <si>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</si>
  <si>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</si>
  <si>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</si>
  <si>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</si>
  <si>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</si>
  <si>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</si>
  <si>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</si>
  <si>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</si>
  <si>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</si>
  <si>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</si>
  <si>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</si>
  <si>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</si>
  <si>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</si>
  <si>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</si>
  <si>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</si>
  <si>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</si>
  <si>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</si>
  <si>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</si>
  <si>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</si>
  <si>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</si>
  <si>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</si>
  <si>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</si>
  <si>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</si>
  <si>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</si>
  <si>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</si>
  <si>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</si>
  <si>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</si>
  <si>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</si>
  <si>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</si>
  <si>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</si>
  <si>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</si>
  <si>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</si>
  <si>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</si>
  <si>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</si>
  <si>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</si>
  <si>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</si>
  <si>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</si>
  <si>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</si>
  <si>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</si>
  <si>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</si>
  <si>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</si>
  <si>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</si>
  <si>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</si>
  <si>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</si>
  <si>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</si>
  <si>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</si>
  <si>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</si>
  <si>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</si>
  <si>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</si>
  <si>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</si>
  <si>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</si>
  <si>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</si>
  <si>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</si>
  <si>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</si>
  <si>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</si>
  <si>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</si>
  <si>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</si>
  <si>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</si>
  <si>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</si>
  <si>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</si>
  <si>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</si>
  <si>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</si>
  <si>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</si>
  <si>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</si>
  <si>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</si>
  <si>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</si>
  <si>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</si>
  <si>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</si>
  <si>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</si>
  <si>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</si>
  <si>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</si>
  <si>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</si>
  <si>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</si>
  <si>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</si>
  <si>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</si>
  <si>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</si>
  <si>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</si>
  <si>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</si>
  <si>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</si>
  <si>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</si>
  <si>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</si>
  <si>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</si>
  <si>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</si>
  <si>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</si>
  <si>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</si>
  <si>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</si>
  <si>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</si>
  <si>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</si>
  <si>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</si>
  <si>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</si>
  <si>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</si>
  <si>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</si>
  <si>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</si>
  <si>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</si>
  <si>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</si>
  <si>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</si>
  <si>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</si>
  <si>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</si>
  <si>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</si>
  <si>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</si>
  <si>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</si>
  <si>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</si>
  <si>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</si>
  <si>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</si>
  <si>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</si>
  <si>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</si>
  <si>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</si>
  <si>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</si>
  <si>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</si>
  <si>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</si>
  <si>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</si>
  <si>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</si>
  <si>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</si>
  <si>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</si>
  <si>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</si>
  <si>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</si>
  <si>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</si>
  <si>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</si>
  <si>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</si>
  <si>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</si>
  <si>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</si>
  <si>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</si>
  <si>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</si>
  <si>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</si>
  <si>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</si>
  <si>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</si>
  <si>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</si>
  <si>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</si>
  <si>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</si>
  <si>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</si>
  <si>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</si>
  <si>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</si>
  <si>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</si>
  <si>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</si>
  <si>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</si>
  <si>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</si>
  <si>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</si>
  <si>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</si>
  <si>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</si>
  <si>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</si>
  <si>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</si>
  <si>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</si>
  <si>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</si>
  <si>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</si>
  <si>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</si>
  <si>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</si>
  <si>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</si>
  <si>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</si>
  <si>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</si>
  <si>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</si>
  <si>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</si>
  <si>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</si>
  <si>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</si>
  <si>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</si>
  <si>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</si>
  <si>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</si>
  <si>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</si>
  <si>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</si>
  <si>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</si>
  <si>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</si>
  <si>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</si>
  <si>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</si>
  <si>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</si>
  <si>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</si>
  <si>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</si>
  <si>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</si>
  <si>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</si>
  <si>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</si>
  <si>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</si>
  <si>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</si>
  <si>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</si>
  <si>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</si>
  <si>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</si>
  <si>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</si>
  <si>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</si>
  <si>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</si>
  <si>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</si>
  <si>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</si>
  <si>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</si>
  <si>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</si>
  <si>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</si>
  <si>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</si>
  <si>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</si>
  <si>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</si>
  <si>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</si>
  <si>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</si>
  <si>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</si>
  <si>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</si>
  <si>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</si>
  <si>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</si>
  <si>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</si>
  <si>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</si>
  <si>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</si>
  <si>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</si>
  <si>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</si>
  <si>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</si>
  <si>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</si>
  <si>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</si>
  <si>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</si>
  <si>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</si>
  <si>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</si>
  <si>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</si>
  <si>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</si>
  <si>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</si>
  <si>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</si>
  <si>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</si>
  <si>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</si>
  <si>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</si>
  <si>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</si>
  <si>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</si>
  <si>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</si>
  <si>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</si>
  <si>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</si>
  <si>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</si>
  <si>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</si>
  <si>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</si>
  <si>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</si>
  <si>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</si>
  <si>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</si>
  <si>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</si>
  <si>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</si>
  <si>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</si>
  <si>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</si>
  <si>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</si>
  <si>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</si>
  <si>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</si>
  <si>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</si>
  <si>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</si>
  <si>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</si>
  <si>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</si>
  <si>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</si>
  <si>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</si>
  <si>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</si>
  <si>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</si>
  <si>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</si>
  <si>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</si>
  <si>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</si>
  <si>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</si>
  <si>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</si>
  <si>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</si>
  <si>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</si>
  <si>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</si>
  <si>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</si>
  <si>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</si>
  <si>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</si>
  <si>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</si>
  <si>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</si>
  <si>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</si>
  <si>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</si>
  <si>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</si>
  <si>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</si>
  <si>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</si>
  <si>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</si>
  <si>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</si>
  <si>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</si>
  <si>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</si>
  <si>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</si>
  <si>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</si>
  <si>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</si>
  <si>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</si>
  <si>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</si>
  <si>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</si>
  <si>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</si>
  <si>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</si>
  <si>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</si>
  <si>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</si>
  <si>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</si>
  <si>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</si>
  <si>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</si>
  <si>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</si>
  <si>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</si>
  <si>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</si>
  <si>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</si>
  <si>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</si>
  <si>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</si>
  <si>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</si>
  <si>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</si>
  <si>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</si>
  <si>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</si>
  <si>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</si>
  <si>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</si>
  <si>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</si>
  <si>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</si>
  <si>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</si>
  <si>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</si>
  <si>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</si>
  <si>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</si>
  <si>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</si>
  <si>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</si>
  <si>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</si>
  <si>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</si>
  <si>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</si>
  <si>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</si>
  <si>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</si>
  <si>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</si>
  <si>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</si>
  <si>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</si>
  <si>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</si>
  <si>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</si>
  <si>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</si>
  <si>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</si>
  <si>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</si>
  <si>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</si>
  <si>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</si>
  <si>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</si>
  <si>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</si>
  <si>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</si>
  <si>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</si>
  <si>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</si>
  <si>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</si>
  <si>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</si>
  <si>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</si>
  <si>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</si>
  <si>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</si>
  <si>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</si>
  <si>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</si>
  <si>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</si>
  <si>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</si>
  <si>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</si>
  <si>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</si>
  <si>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</si>
  <si>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</si>
  <si>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</si>
  <si>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</si>
  <si>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</si>
  <si>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</si>
  <si>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</si>
  <si>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</si>
  <si>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</si>
  <si>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</si>
  <si>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</si>
  <si>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</si>
  <si>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</si>
  <si>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</si>
  <si>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</si>
  <si>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</si>
  <si>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</si>
  <si>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</si>
  <si>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</si>
  <si>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</si>
  <si>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</si>
  <si>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</si>
  <si>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</si>
  <si>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</si>
  <si>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</si>
  <si>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</si>
  <si>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</si>
  <si>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</si>
  <si>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</si>
  <si>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</si>
  <si>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</si>
  <si>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</si>
  <si>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</si>
  <si>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</si>
  <si>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</si>
  <si>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</si>
  <si>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</si>
  <si>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</si>
  <si>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</si>
  <si>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</si>
  <si>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</si>
  <si>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</si>
  <si>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</si>
  <si>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</si>
  <si>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</si>
  <si>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</si>
  <si>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</si>
  <si>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</si>
  <si>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</si>
  <si>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</si>
  <si>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</si>
  <si>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</si>
  <si>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</si>
  <si>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</si>
  <si>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</si>
  <si>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</si>
  <si>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</si>
  <si>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</si>
  <si>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</si>
  <si>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</si>
  <si>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</si>
  <si>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</si>
  <si>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</si>
  <si>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</si>
  <si>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</si>
  <si>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</si>
  <si>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</si>
  <si>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</si>
  <si>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</si>
  <si>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</si>
  <si>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</si>
  <si>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</si>
  <si>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</si>
  <si>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</si>
  <si>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</si>
  <si>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</si>
  <si>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</si>
  <si>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</si>
  <si>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</si>
  <si>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</si>
  <si>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</si>
  <si>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</si>
  <si>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</si>
  <si>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</si>
  <si>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</si>
  <si>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</si>
  <si>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</si>
  <si>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</si>
  <si>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</si>
  <si>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</si>
  <si>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</si>
  <si>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</si>
  <si>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</si>
  <si>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</si>
  <si>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</si>
  <si>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</si>
  <si>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</si>
  <si>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</si>
  <si>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</si>
  <si>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</si>
  <si>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</si>
  <si>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</si>
  <si>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</si>
  <si>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</si>
  <si>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</si>
  <si>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</si>
  <si>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</si>
  <si>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</si>
  <si>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</si>
  <si>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</si>
  <si>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</si>
  <si>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</si>
  <si>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</si>
  <si>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</si>
  <si>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</si>
  <si>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</si>
  <si>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</si>
  <si>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</si>
  <si>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</si>
  <si>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</si>
  <si>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</si>
  <si>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</si>
  <si>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</si>
  <si>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</si>
  <si>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</si>
  <si>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</si>
  <si>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</si>
  <si>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</si>
  <si>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</si>
  <si>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</si>
  <si>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</si>
  <si>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</si>
  <si>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</si>
  <si>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</si>
  <si>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</si>
  <si>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</si>
  <si>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</si>
  <si>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</si>
  <si>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</si>
  <si>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</si>
  <si>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</si>
  <si>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</si>
  <si>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</si>
  <si>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</si>
  <si>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</si>
  <si>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</si>
  <si>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</si>
  <si>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</si>
  <si>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</si>
  <si>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</si>
  <si>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</si>
  <si>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</si>
  <si>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</si>
  <si>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</si>
  <si>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</si>
  <si>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</si>
  <si>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</si>
  <si>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</si>
  <si>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</si>
  <si>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</si>
  <si>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</si>
  <si>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</si>
  <si>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</si>
  <si>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</si>
  <si>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</si>
  <si>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</si>
  <si>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</si>
  <si>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</si>
  <si>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</si>
  <si>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</si>
  <si>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</si>
  <si>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</si>
  <si>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</si>
  <si>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</si>
  <si>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</si>
  <si>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</si>
  <si>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</si>
  <si>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</si>
  <si>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</si>
  <si>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</si>
  <si>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</si>
  <si>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</si>
  <si>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</si>
  <si>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</si>
  <si>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</si>
  <si>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</si>
  <si>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</si>
  <si>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</si>
  <si>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</si>
  <si>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</si>
  <si>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</si>
  <si>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</si>
  <si>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</si>
  <si>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</si>
  <si>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</si>
  <si>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</si>
  <si>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</si>
  <si>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</si>
  <si>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</si>
  <si>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</si>
  <si>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</si>
  <si>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</si>
  <si>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</si>
  <si>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</si>
  <si>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</si>
  <si>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</si>
  <si>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</si>
  <si>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</si>
  <si>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</si>
  <si>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</si>
  <si>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</si>
  <si>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</si>
  <si>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</si>
  <si>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</si>
  <si>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</si>
  <si>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</si>
  <si>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</si>
  <si>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</si>
  <si>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</si>
  <si>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</si>
  <si>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</si>
  <si>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</si>
  <si>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</si>
  <si>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</si>
  <si>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</si>
  <si>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</si>
  <si>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</si>
  <si>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</si>
  <si>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</si>
  <si>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</si>
  <si>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</si>
  <si>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</si>
  <si>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</si>
  <si>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</si>
  <si>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</si>
  <si>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</si>
  <si>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</si>
  <si>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</si>
  <si>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</si>
  <si>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</si>
  <si>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</si>
  <si>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</si>
  <si>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</si>
  <si>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</si>
  <si>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</si>
  <si>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</si>
  <si>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</si>
  <si>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</si>
  <si>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</si>
  <si>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</si>
  <si>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</si>
  <si>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</si>
  <si>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</si>
  <si>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</si>
  <si>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</si>
  <si>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</si>
  <si>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</si>
  <si>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</si>
  <si>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</si>
  <si>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</si>
  <si>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</si>
  <si>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</si>
  <si>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</si>
  <si>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</si>
  <si>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</si>
  <si>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</si>
  <si>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</si>
  <si>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</si>
  <si>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</si>
  <si>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</si>
  <si>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</si>
  <si>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</si>
  <si>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</si>
  <si>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</si>
  <si>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</si>
  <si>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</si>
  <si>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</si>
  <si>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</si>
  <si>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</si>
  <si>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</si>
  <si>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</si>
  <si>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</si>
  <si>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</si>
  <si>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</si>
  <si>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</si>
  <si>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</si>
  <si>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</si>
  <si>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</si>
  <si>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</si>
  <si>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</si>
  <si>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</si>
  <si>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</si>
  <si>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</si>
  <si>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</si>
  <si>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</si>
  <si>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</si>
  <si>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</si>
  <si>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</si>
  <si>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</si>
  <si>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</si>
  <si>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</si>
  <si>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</si>
  <si>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</si>
  <si>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</si>
  <si>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</si>
  <si>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</si>
  <si>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</si>
  <si>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</si>
  <si>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</si>
  <si>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</si>
  <si>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</si>
  <si>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</si>
  <si>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</si>
  <si>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</si>
  <si>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</si>
  <si>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</si>
  <si>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</si>
  <si>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</si>
  <si>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</si>
  <si>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</si>
  <si>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</si>
  <si>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</si>
  <si>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</si>
  <si>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</si>
  <si>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</si>
  <si>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</si>
  <si>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</si>
  <si>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</si>
  <si>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</si>
  <si>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</si>
  <si>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</si>
  <si>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</si>
  <si>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</si>
  <si>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</si>
  <si>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</si>
  <si>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</si>
  <si>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</si>
  <si>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</si>
  <si>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</si>
  <si>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</si>
  <si>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</si>
  <si>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</si>
  <si>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</si>
  <si>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</si>
  <si>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</si>
  <si>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</si>
  <si>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</si>
  <si>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</si>
  <si>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</si>
  <si>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</si>
  <si>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</si>
  <si>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</si>
  <si>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</si>
  <si>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</si>
  <si>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</si>
  <si>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</si>
  <si>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</si>
  <si>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</si>
  <si>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</si>
  <si>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</si>
  <si>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</si>
  <si>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</si>
  <si>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</si>
  <si>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</si>
  <si>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</si>
  <si>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</si>
  <si>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</si>
  <si>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</si>
  <si>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</si>
  <si>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</si>
  <si>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</si>
  <si>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</si>
  <si>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</si>
  <si>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</si>
  <si>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</si>
  <si>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</si>
  <si>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</si>
  <si>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</si>
  <si>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</si>
  <si>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</si>
  <si>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</si>
  <si>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</si>
  <si>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</si>
  <si>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</si>
  <si>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</si>
  <si>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</si>
  <si>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</si>
  <si>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</si>
  <si>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</si>
  <si>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</si>
  <si>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</si>
  <si>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</si>
  <si>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</si>
  <si>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</si>
  <si>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</si>
  <si>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</si>
  <si>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</si>
  <si>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</si>
  <si>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</si>
  <si>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</si>
  <si>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</si>
  <si>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</si>
  <si>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</si>
  <si>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</si>
  <si>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</si>
  <si>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</si>
  <si>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</si>
  <si>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</si>
  <si>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</si>
  <si>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</si>
  <si>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</si>
  <si>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</si>
  <si>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</si>
  <si>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</si>
  <si>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</si>
  <si>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</si>
  <si>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</si>
  <si>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</si>
  <si>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</si>
  <si>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</si>
  <si>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</si>
  <si>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</si>
  <si>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</si>
  <si>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</si>
  <si>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</si>
  <si>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</si>
  <si>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</si>
  <si>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</si>
  <si>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</si>
  <si>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</si>
  <si>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</si>
  <si>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</si>
  <si>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</si>
  <si>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</si>
  <si>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</si>
  <si>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</si>
  <si>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</si>
  <si>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</si>
  <si>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</si>
  <si>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</si>
  <si>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</si>
  <si>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</si>
  <si>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</si>
  <si>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</si>
  <si>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</si>
  <si>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</si>
  <si>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</si>
  <si>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</si>
  <si>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</si>
  <si>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</si>
  <si>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</si>
  <si>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</si>
  <si>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</si>
  <si>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</si>
  <si>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</si>
  <si>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</si>
  <si>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</si>
  <si>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</si>
  <si>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</si>
  <si>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</si>
  <si>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</si>
  <si>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</si>
  <si>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</si>
  <si>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</si>
  <si>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</si>
  <si>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</si>
  <si>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</si>
  <si>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</si>
  <si>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</si>
  <si>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</si>
  <si>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</si>
  <si>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</si>
  <si>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</si>
  <si>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</si>
  <si>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</si>
  <si>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</si>
  <si>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</si>
  <si>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</si>
  <si>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</si>
  <si>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</si>
  <si>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</si>
  <si>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</si>
  <si>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</si>
  <si>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</si>
  <si>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</si>
  <si>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</si>
  <si>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</si>
  <si>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</si>
  <si>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</si>
  <si>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</si>
  <si>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</si>
  <si>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</si>
  <si>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</si>
  <si>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</si>
  <si>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</si>
  <si>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</si>
  <si>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</si>
  <si>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</si>
  <si>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</si>
  <si>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</si>
  <si>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</si>
  <si>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</si>
  <si>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</si>
  <si>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</si>
  <si>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</si>
  <si>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</si>
  <si>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</si>
  <si>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</si>
  <si>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</si>
  <si>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</si>
  <si>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</si>
  <si>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</si>
  <si>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</si>
  <si>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</si>
  <si>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</si>
  <si>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</si>
  <si>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</si>
  <si>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</si>
  <si>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</si>
  <si>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</si>
  <si>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</si>
  <si>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</si>
  <si>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</si>
  <si>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</si>
  <si>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</si>
  <si>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</si>
  <si>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</si>
  <si>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</si>
  <si>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</si>
  <si>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</si>
  <si>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</si>
  <si>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</si>
  <si>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</si>
  <si>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</si>
  <si>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</si>
  <si>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</si>
  <si>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</si>
  <si>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</si>
  <si>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</si>
  <si>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</si>
  <si>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</si>
  <si>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</si>
  <si>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</si>
  <si>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</si>
  <si>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</si>
  <si>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</si>
  <si>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</si>
  <si>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</si>
  <si>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</si>
  <si>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</si>
  <si>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</si>
  <si>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</si>
  <si>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</si>
  <si>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</si>
  <si>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</si>
  <si>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</si>
  <si>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</si>
  <si>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</si>
  <si>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</si>
  <si>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</si>
  <si>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</si>
  <si>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</si>
  <si>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</si>
  <si>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</si>
  <si>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</si>
  <si>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</si>
  <si>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</si>
  <si>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</si>
  <si>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</si>
  <si>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</si>
  <si>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</si>
  <si>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</si>
  <si>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</si>
  <si>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</si>
  <si>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</si>
  <si>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</si>
  <si>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</si>
  <si>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</si>
  <si>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</si>
  <si>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</si>
  <si>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</si>
  <si>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</si>
  <si>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</si>
  <si>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</si>
  <si>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</si>
  <si>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</si>
  <si>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</si>
  <si>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</si>
  <si>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</si>
  <si>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</si>
  <si>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</si>
  <si>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</si>
  <si>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</si>
  <si>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</si>
  <si>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</si>
  <si>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</si>
  <si>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</si>
  <si>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</si>
  <si>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</si>
  <si>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</si>
  <si>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</si>
  <si>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</si>
  <si>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</si>
  <si>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</si>
  <si>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</si>
  <si>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</si>
  <si>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</si>
  <si>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</si>
  <si>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</si>
  <si>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</si>
  <si>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</si>
  <si>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</si>
  <si>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</si>
  <si>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</si>
  <si>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</si>
  <si>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</si>
  <si>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</si>
  <si>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</si>
  <si>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</si>
  <si>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</si>
  <si>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</si>
  <si>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</si>
  <si>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</si>
  <si>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</si>
  <si>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</si>
  <si>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</si>
  <si>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</si>
  <si>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</si>
  <si>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</si>
  <si>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</si>
  <si>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</si>
  <si>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</si>
  <si>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</si>
  <si>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</si>
  <si>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</si>
  <si>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</si>
  <si>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</si>
  <si>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</si>
  <si>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</si>
  <si>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</si>
  <si>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</si>
  <si>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</si>
  <si>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</si>
  <si>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</si>
  <si>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</si>
  <si>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</si>
  <si>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</si>
  <si>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</si>
  <si>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</si>
  <si>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</si>
  <si>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</si>
  <si>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</si>
  <si>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</si>
  <si>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</si>
  <si>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</si>
  <si>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</si>
  <si>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</si>
  <si>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</si>
  <si>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</si>
  <si>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</si>
  <si>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</si>
  <si>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</si>
  <si>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</si>
  <si>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</si>
  <si>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</si>
  <si>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</si>
  <si>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</si>
  <si>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</si>
  <si>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</si>
  <si>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</si>
  <si>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</si>
  <si>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</si>
  <si>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</si>
  <si>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</si>
  <si>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</si>
  <si>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</si>
  <si>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</si>
  <si>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</si>
  <si>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</si>
  <si>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</si>
  <si>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</si>
  <si>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</si>
  <si>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</si>
  <si>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</si>
  <si>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</si>
  <si>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</si>
  <si>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</si>
  <si>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</si>
  <si>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</si>
  <si>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</si>
  <si>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</si>
  <si>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</si>
  <si>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</si>
  <si>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</si>
  <si>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</si>
  <si>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</si>
  <si>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</si>
  <si>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</si>
  <si>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</si>
  <si>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</si>
  <si>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</si>
  <si>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</si>
  <si>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</si>
  <si>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</si>
  <si>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</si>
  <si>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</si>
  <si>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</si>
  <si>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</si>
  <si>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</si>
  <si>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</si>
  <si>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</si>
  <si>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</si>
  <si>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</si>
  <si>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</si>
  <si>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</si>
  <si>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</si>
  <si>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</si>
  <si>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</si>
  <si>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</si>
  <si>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</si>
  <si>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</si>
  <si>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</si>
  <si>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</si>
  <si>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</si>
  <si>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</si>
  <si>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</si>
  <si>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</si>
  <si>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</si>
  <si>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</si>
  <si>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</si>
  <si>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</si>
  <si>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</si>
  <si>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</si>
  <si>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</si>
  <si>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</si>
  <si>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</si>
  <si>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</si>
  <si>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</si>
  <si>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</si>
  <si>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</si>
  <si>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</si>
  <si>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</si>
  <si>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</si>
  <si>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</si>
  <si>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</si>
  <si>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</si>
  <si>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</si>
  <si>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</si>
  <si>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</si>
  <si>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</si>
  <si>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</si>
  <si>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</si>
  <si>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</si>
  <si>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</si>
  <si>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</si>
  <si>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</si>
  <si>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</si>
  <si>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</si>
  <si>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</si>
  <si>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</si>
  <si>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</si>
  <si>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</si>
  <si>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</si>
  <si>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</si>
  <si>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</si>
  <si>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</si>
  <si>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</si>
  <si>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</si>
  <si>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</si>
  <si>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</si>
  <si>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</si>
  <si>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</si>
  <si>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</si>
  <si>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</si>
  <si>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</si>
  <si>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</si>
  <si>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</si>
  <si>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</si>
  <si>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</si>
  <si>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</si>
  <si>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</si>
  <si>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</si>
  <si>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</si>
  <si>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</si>
  <si>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</si>
  <si>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</si>
  <si>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</si>
  <si>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</si>
  <si>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</si>
  <si>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</si>
  <si>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</si>
  <si>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</si>
  <si>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</si>
  <si>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</si>
  <si>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</si>
  <si>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</si>
  <si>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</si>
  <si>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</si>
  <si>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</si>
  <si>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</si>
  <si>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</si>
  <si>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</si>
  <si>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</si>
  <si>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</si>
  <si>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</si>
  <si>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</si>
  <si>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</si>
  <si>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</si>
  <si>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</si>
  <si>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</si>
  <si>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</si>
  <si>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</si>
  <si>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</si>
  <si>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</si>
  <si>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</si>
  <si>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</si>
  <si>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</si>
  <si>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</si>
  <si>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</si>
  <si>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</si>
  <si>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</si>
  <si>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</si>
  <si>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</si>
  <si>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</si>
  <si>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</si>
  <si>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</si>
  <si>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</si>
  <si>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</si>
  <si>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</si>
  <si>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</si>
  <si>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</si>
  <si>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</si>
  <si>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</si>
  <si>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</si>
  <si>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</si>
  <si>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</si>
  <si>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</si>
  <si>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</si>
  <si>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</si>
  <si>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</si>
  <si>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</si>
  <si>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</si>
  <si>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</si>
  <si>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</si>
  <si>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</si>
  <si>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</si>
  <si>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</si>
  <si>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</si>
  <si>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</si>
  <si>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</si>
  <si>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</si>
  <si>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</si>
  <si>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</si>
  <si>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</si>
  <si>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</si>
  <si>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</si>
  <si>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</si>
  <si>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</si>
  <si>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</si>
  <si>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</si>
  <si>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</si>
  <si>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</si>
  <si>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</si>
  <si>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</si>
  <si>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</si>
  <si>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</si>
  <si>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</si>
  <si>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</si>
  <si>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</si>
  <si>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</si>
  <si>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</si>
  <si>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</si>
  <si>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</si>
  <si>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</si>
  <si>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</si>
  <si>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</si>
  <si>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</si>
  <si>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</si>
  <si>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</si>
  <si>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</si>
  <si>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</si>
  <si>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</si>
  <si>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</si>
  <si>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</si>
  <si>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</si>
  <si>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</si>
  <si>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</si>
  <si>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</si>
  <si>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</si>
  <si>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</si>
  <si>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</si>
  <si>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</si>
  <si>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</si>
  <si>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</si>
  <si>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</si>
  <si>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</si>
  <si>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</si>
  <si>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</si>
  <si>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</si>
  <si>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</si>
  <si>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</si>
  <si>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</si>
  <si>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</si>
  <si>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</si>
  <si>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</si>
  <si>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</si>
  <si>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</si>
  <si>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</si>
  <si>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</si>
  <si>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</si>
  <si>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</si>
  <si>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</si>
  <si>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</si>
  <si>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</si>
  <si>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</si>
  <si>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</si>
  <si>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</si>
  <si>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</si>
  <si>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</si>
  <si>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</si>
  <si>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</si>
  <si>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</si>
  <si>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</si>
  <si>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</si>
  <si>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</si>
  <si>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</si>
  <si>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</si>
  <si>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</si>
  <si>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</si>
  <si>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</si>
  <si>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</si>
  <si>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</si>
  <si>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</si>
  <si>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</si>
  <si>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</si>
  <si>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</si>
  <si>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</si>
  <si>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</si>
  <si>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</si>
  <si>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</si>
  <si>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</si>
  <si>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</si>
  <si>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</si>
  <si>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</si>
  <si>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</si>
  <si>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</si>
  <si>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</si>
  <si>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</si>
  <si>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</si>
  <si>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</si>
  <si>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</si>
  <si>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</si>
  <si>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</si>
  <si>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</si>
  <si>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</si>
  <si>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</si>
  <si>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</si>
  <si>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</si>
  <si>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</si>
  <si>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</si>
  <si>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</si>
  <si>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</si>
  <si>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</si>
  <si>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</si>
  <si>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</si>
  <si>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</si>
  <si>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</si>
  <si>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</si>
  <si>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</si>
  <si>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</si>
  <si>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</si>
  <si>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</si>
  <si>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</si>
  <si>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</si>
  <si>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</si>
  <si>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</si>
  <si>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</si>
  <si>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</si>
  <si>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</si>
  <si>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</si>
  <si>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</si>
  <si>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</si>
  <si>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</si>
  <si>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</si>
  <si>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</si>
  <si>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</si>
  <si>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</si>
  <si>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</si>
  <si>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</si>
  <si>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</si>
  <si>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</si>
  <si>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</si>
  <si>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</si>
  <si>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</si>
  <si>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</si>
  <si>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</si>
  <si>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</si>
  <si>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</si>
  <si>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</si>
  <si>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</si>
  <si>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</si>
  <si>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</si>
  <si>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</si>
  <si>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</si>
  <si>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</si>
  <si>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</si>
  <si>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</si>
  <si>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</si>
  <si>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</si>
  <si>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</si>
  <si>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</si>
  <si>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</si>
  <si>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</si>
  <si>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</si>
  <si>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</si>
  <si>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</si>
  <si>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</si>
  <si>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</si>
  <si>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</si>
  <si>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</si>
  <si>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</si>
  <si>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</si>
  <si>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</si>
  <si>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</si>
  <si>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</si>
  <si>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</si>
  <si>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</si>
  <si>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</si>
  <si>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</si>
  <si>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</si>
  <si>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</si>
  <si>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</si>
  <si>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</si>
  <si>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</si>
  <si>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</si>
  <si>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</si>
  <si>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</si>
  <si>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</si>
  <si>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</si>
  <si>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</si>
  <si>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</si>
  <si>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</si>
  <si>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</si>
  <si>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</si>
  <si>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</si>
  <si>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</si>
  <si>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</si>
  <si>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</si>
  <si>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</si>
  <si>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</si>
  <si>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</si>
  <si>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</si>
  <si>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</si>
  <si>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</si>
  <si>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</si>
  <si>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</si>
  <si>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</si>
  <si>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</si>
  <si>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</si>
  <si>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</si>
  <si>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</si>
  <si>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</si>
  <si>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</si>
  <si>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</si>
  <si>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</si>
  <si>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</si>
  <si>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</si>
  <si>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</si>
  <si>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</si>
  <si>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</si>
  <si>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</si>
  <si>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</si>
  <si>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</si>
  <si>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</si>
  <si>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</si>
  <si>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</si>
  <si>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</si>
  <si>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</si>
  <si>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</si>
  <si>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</si>
  <si>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</si>
  <si>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</si>
  <si>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</si>
  <si>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</si>
  <si>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</si>
  <si>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</si>
  <si>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</si>
  <si>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</si>
  <si>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</si>
  <si>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</si>
  <si>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</si>
  <si>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</si>
  <si>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</si>
  <si>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</si>
  <si>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</si>
  <si>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</si>
  <si>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</si>
  <si>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</si>
  <si>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</si>
  <si>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</si>
  <si>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</si>
  <si>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</si>
  <si>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</si>
  <si>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</si>
  <si>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</si>
  <si>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</si>
  <si>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</si>
  <si>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</si>
  <si>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</si>
  <si>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</si>
  <si>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</si>
  <si>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</si>
  <si>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</si>
  <si>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</si>
  <si>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</si>
  <si>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</si>
  <si>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</si>
  <si>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</si>
  <si>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</si>
  <si>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</si>
  <si>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</si>
  <si>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</si>
  <si>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</si>
  <si>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</si>
  <si>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</si>
  <si>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</si>
  <si>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</si>
  <si>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</si>
  <si>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</si>
  <si>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</si>
  <si>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</si>
  <si>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</si>
  <si>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</si>
  <si>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</si>
  <si>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</si>
  <si>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</si>
  <si>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</si>
  <si>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</si>
  <si>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</si>
  <si>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</si>
  <si>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</si>
  <si>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</si>
  <si>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</si>
  <si>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</si>
  <si>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</si>
  <si>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</si>
  <si>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</si>
  <si>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</si>
  <si>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</si>
  <si>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</si>
  <si>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</si>
  <si>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</si>
  <si>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</si>
  <si>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</si>
  <si>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</si>
  <si>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</si>
  <si>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</si>
  <si>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</si>
  <si>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</si>
  <si>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</si>
  <si>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</si>
  <si>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</si>
  <si>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</si>
  <si>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</si>
  <si>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</si>
  <si>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</si>
  <si>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</si>
  <si>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</si>
  <si>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</si>
  <si>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</si>
  <si>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</si>
  <si>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</si>
  <si>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</si>
  <si>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</si>
  <si>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</si>
  <si>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</si>
  <si>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</si>
  <si>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</si>
  <si>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</si>
  <si>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</si>
  <si>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</si>
  <si>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</si>
  <si>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</si>
  <si>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</si>
  <si>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</si>
  <si>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</si>
  <si>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</si>
  <si>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</si>
  <si>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</si>
  <si>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</si>
  <si>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</si>
  <si>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</si>
  <si>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</si>
  <si>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</si>
  <si>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</si>
  <si>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</si>
  <si>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</si>
  <si>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</si>
  <si>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</si>
  <si>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</si>
  <si>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</si>
  <si>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</si>
  <si>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</si>
  <si>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</si>
  <si>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</si>
  <si>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</si>
  <si>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</si>
  <si>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</si>
  <si>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</si>
  <si>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</si>
  <si>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</si>
  <si>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</si>
  <si>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</si>
  <si>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</si>
  <si>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</si>
  <si>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</si>
  <si>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</si>
  <si>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</si>
  <si>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</si>
  <si>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</si>
  <si>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</si>
  <si>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</si>
  <si>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</si>
  <si>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</si>
  <si>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</si>
  <si>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</si>
  <si>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</si>
  <si>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</si>
  <si>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</si>
  <si>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</si>
  <si>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</si>
  <si>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</si>
  <si>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</si>
  <si>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</si>
  <si>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</si>
  <si>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</si>
  <si>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</si>
  <si>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</si>
  <si>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</si>
  <si>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</si>
  <si>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</si>
  <si>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</si>
  <si>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</si>
  <si>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</si>
  <si>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</si>
  <si>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</si>
  <si>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</si>
  <si>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</si>
  <si>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</si>
  <si>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</si>
  <si>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</si>
  <si>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</si>
  <si>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</si>
  <si>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</si>
  <si>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</si>
  <si>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</si>
  <si>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</si>
  <si>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</si>
  <si>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</si>
  <si>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</si>
  <si>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</si>
  <si>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</si>
  <si>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</si>
  <si>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</si>
  <si>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</si>
  <si>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</si>
  <si>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</si>
  <si>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</si>
  <si>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</si>
  <si>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</si>
  <si>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</si>
  <si>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</si>
  <si>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</si>
  <si>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</si>
  <si>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</si>
  <si>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</si>
  <si>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</si>
  <si>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</si>
  <si>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</si>
  <si>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</si>
  <si>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</si>
  <si>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</si>
  <si>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</si>
  <si>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</si>
  <si>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</si>
  <si>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</si>
  <si>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</si>
  <si>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</si>
  <si>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</si>
  <si>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</si>
  <si>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</si>
  <si>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</si>
  <si>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</si>
  <si>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</si>
  <si>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</si>
  <si>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</si>
  <si>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</si>
  <si>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</si>
  <si>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</si>
  <si>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</si>
  <si>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</si>
  <si>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</si>
  <si>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</si>
  <si>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</si>
  <si>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</si>
  <si>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</si>
  <si>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</si>
  <si>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</si>
  <si>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</si>
  <si>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</si>
  <si>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</si>
  <si>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</si>
  <si>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</si>
  <si>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</si>
  <si>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</si>
  <si>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</si>
  <si>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</si>
  <si>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</si>
  <si>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</si>
  <si>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</si>
  <si>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</si>
  <si>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</si>
  <si>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</si>
  <si>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</si>
  <si>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</si>
  <si>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</si>
  <si>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</si>
  <si>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</si>
  <si>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</si>
  <si>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</si>
  <si>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</si>
  <si>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</si>
  <si>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</si>
  <si>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</si>
  <si>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</si>
  <si>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</si>
  <si>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</si>
  <si>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</si>
  <si>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</si>
  <si>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</si>
  <si>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</si>
  <si>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</si>
  <si>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</si>
  <si>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</si>
  <si>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</si>
  <si>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</si>
  <si>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</si>
  <si>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</si>
  <si>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</si>
  <si>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</si>
  <si>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</si>
  <si>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</si>
  <si>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</si>
  <si>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</si>
  <si>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</si>
  <si>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</si>
  <si>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</si>
  <si>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</si>
  <si>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</si>
  <si>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</si>
  <si>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</si>
  <si>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</si>
  <si>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</si>
  <si>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</si>
  <si>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</si>
  <si>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</si>
  <si>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</si>
  <si>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</si>
  <si>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</si>
  <si>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</si>
  <si>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</si>
  <si>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</si>
  <si>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</si>
  <si>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</si>
  <si>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</si>
  <si>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</si>
  <si>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</si>
  <si>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</si>
  <si>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</si>
  <si>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</si>
  <si>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</si>
  <si>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</si>
  <si>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</si>
  <si>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</si>
  <si>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</si>
  <si>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</si>
  <si>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</si>
  <si>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</si>
  <si>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</si>
  <si>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</si>
  <si>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</si>
  <si>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</si>
  <si>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</si>
  <si>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</si>
  <si>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</si>
  <si>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</si>
  <si>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</si>
  <si>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</si>
  <si>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</si>
  <si>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</si>
  <si>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</si>
  <si>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</si>
  <si>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</si>
  <si>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</si>
  <si>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</si>
  <si>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</si>
  <si>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</si>
  <si>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</si>
  <si>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</si>
  <si>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</si>
  <si>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</si>
  <si>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</si>
  <si>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</si>
  <si>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</si>
  <si>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</si>
  <si>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</si>
  <si>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</si>
  <si>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</si>
  <si>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</si>
  <si>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</si>
  <si>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</si>
  <si>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</si>
  <si>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</si>
  <si>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</si>
  <si>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</si>
  <si>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</si>
  <si>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</si>
  <si>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</si>
  <si>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</si>
  <si>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</si>
  <si>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</si>
  <si>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</si>
  <si>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</si>
  <si>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</si>
  <si>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</si>
  <si>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</si>
  <si>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</si>
  <si>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</si>
  <si>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</si>
  <si>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</si>
  <si>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</si>
  <si>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</si>
  <si>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</si>
  <si>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</si>
  <si>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</si>
  <si>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</si>
  <si>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</si>
  <si>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</si>
  <si>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</si>
  <si>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</si>
  <si>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</si>
  <si>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</si>
  <si>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</si>
  <si>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</si>
  <si>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</si>
  <si>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</si>
  <si>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</si>
  <si>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</si>
  <si>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</si>
  <si>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</si>
  <si>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</si>
  <si>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</si>
  <si>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</si>
  <si>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</si>
  <si>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</si>
  <si>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</si>
  <si>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</si>
  <si>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</si>
  <si>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</si>
  <si>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</si>
  <si>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</si>
  <si>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</si>
  <si>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</si>
  <si>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</si>
  <si>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</si>
  <si>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</si>
  <si>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</si>
  <si>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</si>
  <si>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</si>
  <si>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</si>
  <si>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</si>
  <si>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</si>
  <si>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</si>
  <si>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</si>
  <si>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</si>
  <si>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</si>
  <si>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</si>
  <si>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</si>
  <si>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</si>
  <si>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</si>
  <si>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</si>
  <si>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</si>
  <si>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</si>
  <si>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</si>
  <si>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</si>
  <si>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</si>
  <si>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</si>
  <si>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</si>
  <si>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</si>
  <si>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</si>
  <si>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</si>
  <si>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</si>
  <si>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</si>
  <si>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</si>
  <si>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</si>
  <si>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</si>
  <si>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</si>
  <si>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</si>
  <si>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</si>
  <si>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</si>
  <si>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</si>
  <si>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</si>
  <si>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</si>
  <si>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</si>
  <si>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</si>
  <si>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</si>
  <si>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</si>
  <si>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</si>
  <si>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</si>
  <si>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</si>
  <si>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</si>
  <si>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</si>
  <si>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</si>
  <si>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</si>
  <si>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</si>
  <si>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</si>
  <si>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</si>
  <si>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</si>
  <si>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</si>
  <si>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</si>
  <si>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</si>
  <si>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</si>
  <si>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</si>
  <si>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</si>
  <si>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</si>
  <si>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</si>
  <si>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</si>
  <si>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</si>
  <si>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</si>
  <si>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</si>
  <si>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</si>
  <si>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</si>
  <si>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</si>
  <si>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</si>
  <si>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</si>
  <si>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</si>
  <si>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</si>
  <si>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</si>
  <si>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</si>
  <si>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</si>
  <si>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</si>
  <si>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</si>
  <si>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</si>
  <si>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</si>
  <si>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</si>
  <si>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</si>
  <si>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</si>
  <si>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</si>
  <si>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</si>
  <si>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</si>
  <si>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</si>
  <si>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</si>
  <si>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</si>
  <si>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</si>
  <si>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</si>
  <si>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</si>
  <si>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</si>
  <si>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</si>
  <si>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</si>
  <si>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</si>
  <si>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</si>
  <si>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</si>
  <si>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</si>
  <si>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</si>
  <si>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</si>
  <si>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</si>
  <si>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</si>
  <si>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</si>
  <si>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</si>
  <si>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</si>
  <si>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</si>
  <si>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</si>
  <si>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</si>
  <si>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</si>
  <si>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</si>
  <si>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</si>
  <si>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</si>
  <si>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</si>
  <si>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</si>
  <si>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</si>
  <si>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</si>
  <si>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</si>
  <si>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</si>
  <si>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</si>
  <si>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</si>
  <si>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</si>
  <si>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</si>
  <si>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</si>
  <si>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</si>
  <si>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</si>
  <si>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</si>
  <si>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</si>
  <si>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</si>
  <si>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</si>
  <si>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</si>
  <si>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</si>
  <si>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</si>
  <si>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</si>
  <si>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</si>
  <si>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</si>
  <si>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</si>
  <si>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</si>
  <si>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</si>
  <si>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</si>
  <si>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</si>
  <si>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</si>
  <si>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</si>
  <si>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</si>
  <si>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</si>
  <si>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</si>
  <si>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</si>
  <si>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</si>
  <si>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</si>
  <si>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</si>
  <si>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</si>
  <si>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</si>
  <si>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</si>
  <si>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</si>
  <si>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</si>
  <si>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</si>
  <si>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</si>
  <si>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</si>
  <si>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</si>
  <si>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</si>
  <si>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</si>
  <si>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</si>
  <si>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</si>
  <si>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</si>
  <si>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</si>
  <si>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</si>
  <si>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</si>
  <si>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</si>
  <si>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</si>
  <si>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</si>
  <si>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</si>
  <si>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</si>
  <si>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</si>
  <si>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</si>
  <si>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</si>
  <si>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</si>
  <si>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</si>
  <si>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</si>
  <si>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</si>
  <si>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</si>
  <si>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</si>
  <si>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</si>
  <si>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</si>
  <si>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</si>
  <si>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</si>
  <si>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</si>
  <si>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</si>
  <si>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</si>
  <si>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</si>
  <si>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</si>
  <si>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</si>
  <si>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</si>
  <si>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</si>
  <si>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</si>
  <si>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</si>
  <si>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</si>
  <si>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</si>
  <si>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</si>
  <si>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</si>
  <si>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</si>
  <si>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</si>
  <si>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</si>
  <si>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</si>
  <si>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</si>
  <si>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</si>
  <si>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</si>
  <si>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</si>
  <si>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</si>
  <si>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</si>
  <si>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</si>
  <si>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</si>
  <si>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</si>
  <si>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</si>
  <si>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</si>
  <si>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</si>
  <si>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</si>
  <si>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</si>
  <si>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</si>
  <si>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</si>
  <si>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</si>
  <si>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</si>
  <si>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</si>
  <si>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</si>
  <si>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</si>
  <si>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</si>
  <si>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</si>
  <si>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</si>
  <si>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</si>
  <si>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</si>
  <si>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</si>
  <si>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</si>
  <si>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</si>
  <si>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</si>
  <si>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</si>
  <si>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</si>
  <si>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</si>
  <si>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</si>
  <si>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</si>
  <si>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</si>
  <si>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</si>
  <si>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</si>
  <si>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</si>
  <si>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</si>
  <si>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</si>
  <si>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</si>
  <si>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</si>
  <si>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</si>
  <si>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</si>
  <si>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</si>
  <si>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</si>
  <si>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</si>
  <si>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</si>
  <si>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</si>
  <si>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</si>
  <si>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</si>
  <si>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</si>
  <si>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</si>
  <si>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</si>
  <si>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</si>
  <si>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</si>
  <si>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</si>
  <si>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</si>
  <si>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</si>
  <si>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</si>
  <si>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</si>
  <si>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</si>
  <si>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</si>
  <si>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</si>
  <si>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</si>
  <si>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</si>
  <si>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</si>
  <si>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</si>
  <si>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</si>
  <si>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</si>
  <si>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</si>
  <si>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</si>
  <si>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</si>
  <si>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</si>
  <si>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</si>
  <si>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</si>
  <si>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</si>
  <si>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</si>
  <si>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</si>
  <si>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</si>
  <si>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</si>
  <si>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</si>
  <si>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</si>
  <si>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</si>
  <si>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</si>
  <si>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</si>
  <si>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</si>
  <si>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</si>
  <si>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</si>
  <si>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</si>
  <si>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</si>
  <si>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</si>
  <si>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</si>
  <si>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</si>
  <si>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</si>
  <si>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</si>
  <si>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</si>
  <si>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</si>
  <si>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</si>
  <si>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</si>
  <si>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</si>
  <si>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</si>
  <si>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</si>
  <si>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</si>
  <si>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</si>
  <si>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</si>
  <si>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</si>
  <si>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</si>
  <si>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</si>
  <si>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</si>
  <si>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</si>
  <si>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</si>
  <si>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</si>
  <si>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</si>
  <si>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</si>
  <si>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</si>
  <si>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</si>
  <si>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</si>
  <si>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</si>
  <si>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</si>
  <si>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</si>
  <si>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</si>
  <si>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</si>
  <si>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</si>
  <si>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</si>
  <si>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</si>
  <si>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</si>
  <si>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</si>
  <si>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</si>
  <si>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</si>
  <si>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</si>
  <si>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</si>
  <si>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</si>
  <si>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</si>
  <si>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</si>
  <si>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</si>
  <si>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</si>
  <si>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</si>
  <si>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</si>
  <si>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</si>
  <si>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</si>
  <si>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</si>
  <si>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</si>
  <si>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</si>
  <si>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</si>
  <si>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</si>
  <si>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</si>
  <si>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</si>
  <si>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</si>
  <si>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</si>
  <si>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</si>
  <si>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</si>
  <si>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</si>
  <si>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</si>
  <si>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</si>
  <si>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</si>
  <si>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</si>
  <si>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</si>
  <si>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</si>
  <si>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</si>
  <si>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</si>
  <si>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</si>
  <si>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</si>
  <si>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</si>
  <si>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</si>
  <si>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</si>
  <si>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</si>
  <si>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</si>
  <si>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</si>
  <si>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</si>
  <si>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</si>
  <si>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</si>
  <si>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</si>
  <si>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</si>
  <si>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</si>
  <si>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</si>
  <si>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</si>
  <si>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</si>
  <si>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</si>
  <si>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</si>
  <si>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</si>
  <si>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</si>
  <si>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</si>
  <si>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</si>
  <si>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</si>
  <si>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</si>
  <si>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</si>
  <si>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</si>
  <si>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</si>
  <si>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</si>
  <si>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</si>
  <si>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</si>
  <si>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</si>
  <si>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</si>
  <si>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</si>
  <si>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</si>
  <si>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</si>
  <si>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</si>
  <si>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</si>
  <si>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</si>
  <si>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</si>
  <si>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</si>
  <si>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</si>
  <si>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</si>
  <si>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</si>
  <si>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</si>
  <si>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</si>
  <si>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</si>
  <si>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</si>
  <si>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</si>
  <si>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</si>
  <si>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</si>
  <si>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</si>
  <si>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</si>
  <si>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</si>
  <si>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</si>
  <si>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</si>
  <si>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</si>
  <si>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</si>
  <si>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</si>
  <si>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</si>
  <si>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</si>
  <si>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</si>
  <si>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</si>
  <si>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</si>
  <si>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</si>
  <si>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</si>
  <si>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</si>
  <si>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</si>
  <si>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</si>
  <si>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</si>
  <si>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</si>
  <si>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</si>
  <si>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</si>
  <si>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</si>
  <si>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</si>
  <si>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</si>
  <si>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</si>
  <si>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</si>
  <si>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</si>
  <si>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</si>
  <si>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</si>
  <si>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</si>
  <si>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</si>
  <si>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</si>
  <si>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</si>
  <si>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</si>
  <si>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</si>
  <si>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</si>
  <si>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</si>
  <si>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</si>
  <si>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</si>
  <si>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</si>
  <si>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</si>
  <si>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</si>
  <si>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</si>
  <si>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</si>
  <si>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</si>
  <si>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</si>
  <si>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</si>
  <si>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</si>
  <si>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</si>
  <si>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</si>
  <si>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</si>
  <si>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</si>
  <si>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</si>
  <si>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</si>
  <si>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</si>
  <si>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</si>
  <si>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</si>
  <si>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</si>
  <si>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</si>
  <si>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</si>
  <si>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</si>
  <si>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</si>
  <si>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</si>
  <si>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</si>
  <si>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</si>
  <si>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</si>
  <si>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</si>
  <si>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</si>
  <si>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</si>
  <si>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</si>
  <si>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</si>
  <si>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</si>
  <si>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</si>
  <si>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</si>
  <si>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</si>
  <si>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</si>
  <si>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</si>
  <si>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</si>
  <si>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</si>
  <si>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</si>
  <si>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</si>
  <si>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</si>
  <si>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</si>
  <si>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</si>
  <si>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</si>
  <si>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</si>
  <si>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</si>
  <si>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</si>
  <si>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</si>
  <si>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</si>
  <si>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</si>
  <si>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</si>
  <si>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</si>
  <si>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</si>
  <si>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</si>
  <si>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</si>
  <si>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</si>
  <si>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</si>
  <si>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</si>
  <si>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</si>
  <si>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</si>
  <si>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</si>
  <si>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</si>
  <si>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</si>
  <si>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</si>
  <si>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</si>
  <si>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</si>
  <si>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</si>
  <si>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</si>
  <si>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</si>
  <si>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</si>
  <si>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</si>
  <si>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</si>
  <si>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</si>
  <si>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</si>
  <si>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</si>
  <si>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</si>
  <si>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</si>
  <si>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</si>
  <si>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</si>
  <si>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</si>
  <si>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</si>
  <si>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</si>
  <si>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</si>
  <si>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</si>
  <si>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</si>
  <si>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</si>
  <si>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</si>
  <si>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</si>
  <si>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</si>
  <si>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</si>
  <si>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</si>
  <si>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</si>
  <si>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</si>
  <si>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</si>
  <si>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</si>
  <si>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</si>
  <si>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</si>
  <si>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</si>
  <si>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</si>
  <si>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</si>
  <si>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</si>
  <si>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</si>
  <si>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</si>
  <si>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</si>
  <si>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</si>
  <si>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</si>
  <si>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</si>
  <si>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</si>
  <si>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</si>
  <si>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</si>
  <si>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</si>
  <si>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</si>
  <si>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</si>
  <si>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</si>
  <si>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</si>
  <si>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</si>
  <si>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</si>
  <si>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</si>
  <si>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</si>
  <si>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</si>
  <si>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</si>
  <si>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</si>
  <si>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</si>
  <si>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</si>
  <si>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</si>
  <si>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</si>
  <si>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</si>
  <si>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</si>
  <si>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</si>
  <si>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</si>
  <si>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</si>
  <si>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</si>
  <si>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</si>
  <si>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</si>
  <si>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</si>
  <si>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</si>
  <si>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</si>
  <si>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</si>
  <si>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</si>
  <si>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</si>
  <si>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</si>
  <si>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</si>
  <si>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</si>
  <si>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</si>
  <si>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</si>
  <si>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</si>
  <si>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</si>
  <si>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</si>
  <si>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</si>
  <si>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</si>
  <si>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</si>
  <si>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</si>
  <si>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</si>
  <si>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</si>
  <si>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</si>
  <si>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</si>
  <si>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</si>
  <si>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</si>
  <si>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</si>
  <si>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</si>
  <si>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</si>
  <si>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</si>
  <si>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</si>
  <si>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</si>
  <si>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</si>
  <si>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</si>
  <si>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</si>
  <si>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</si>
  <si>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</si>
  <si>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</si>
  <si>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</si>
  <si>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</si>
  <si>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</si>
  <si>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</si>
  <si>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</si>
  <si>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</si>
  <si>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</si>
  <si>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</si>
  <si>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</si>
  <si>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</si>
  <si>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</si>
  <si>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</si>
  <si>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</si>
  <si>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</si>
  <si>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</si>
  <si>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</si>
  <si>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</si>
  <si>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</si>
  <si>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</si>
  <si>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</si>
  <si>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</si>
  <si>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</si>
  <si>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</si>
  <si>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</si>
  <si>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</si>
  <si>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</si>
  <si>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</si>
  <si>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</si>
  <si>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</si>
  <si>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</si>
  <si>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</si>
  <si>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</si>
  <si>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</si>
  <si>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</si>
  <si>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</si>
  <si>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</si>
  <si>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</si>
  <si>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</si>
  <si>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</si>
  <si>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</si>
  <si>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</si>
  <si>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</si>
  <si>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</si>
  <si>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</si>
  <si>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</si>
  <si>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</si>
  <si>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</si>
  <si>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</si>
  <si>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</si>
  <si>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</si>
  <si>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</si>
  <si>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</si>
  <si>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</si>
  <si>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</si>
  <si>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</si>
  <si>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</si>
  <si>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</si>
  <si>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</si>
  <si>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</si>
  <si>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</si>
  <si>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</si>
  <si>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</si>
  <si>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</si>
  <si>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</si>
  <si>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</si>
  <si>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</si>
  <si>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</si>
  <si>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</si>
  <si>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</si>
  <si>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</si>
  <si>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</si>
  <si>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</si>
  <si>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</si>
  <si>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</si>
  <si>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</si>
  <si>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</si>
  <si>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</si>
  <si>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</si>
  <si>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</si>
  <si>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</si>
  <si>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</si>
  <si>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</si>
  <si>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</si>
  <si>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</si>
  <si>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</si>
  <si>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</si>
  <si>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</si>
  <si>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</si>
  <si>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</si>
  <si>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</si>
  <si>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</si>
  <si>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</si>
  <si>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</si>
  <si>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</si>
  <si>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</si>
  <si>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</si>
  <si>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</si>
  <si>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</si>
  <si>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</si>
  <si>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</si>
  <si>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</si>
  <si>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</si>
  <si>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</si>
  <si>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</si>
  <si>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</si>
  <si>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</si>
  <si>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</si>
  <si>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</si>
  <si>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</si>
  <si>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</si>
  <si>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</si>
  <si>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</si>
  <si>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</si>
  <si>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</si>
  <si>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</si>
  <si>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</si>
  <si>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</si>
  <si>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</si>
  <si>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</si>
  <si>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</si>
  <si>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</si>
  <si>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</si>
  <si>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</si>
  <si>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</si>
  <si>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</si>
  <si>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</si>
  <si>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</si>
  <si>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</si>
  <si>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</si>
  <si>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</si>
  <si>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</si>
  <si>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</si>
  <si>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</si>
  <si>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</si>
  <si>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</si>
  <si>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</si>
  <si>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</si>
  <si>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</si>
  <si>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</si>
  <si>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</si>
  <si>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</si>
  <si>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</si>
  <si>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</si>
  <si>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</si>
  <si>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</si>
  <si>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</si>
  <si>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</si>
  <si>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</si>
  <si>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</si>
  <si>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</si>
  <si>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</si>
  <si>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</si>
  <si>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</si>
  <si>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</si>
  <si>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</si>
  <si>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</si>
  <si>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</si>
  <si>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</si>
  <si>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</si>
  <si>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</si>
  <si>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</si>
  <si>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</si>
  <si>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</si>
  <si>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</si>
  <si>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</si>
  <si>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</si>
  <si>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</si>
  <si>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</si>
  <si>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</si>
  <si>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</si>
  <si>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</si>
  <si>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</si>
  <si>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</si>
  <si>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</si>
  <si>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</si>
  <si>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</si>
  <si>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</si>
  <si>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</si>
  <si>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</si>
  <si>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</si>
  <si>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</si>
  <si>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</si>
  <si>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</si>
  <si>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</si>
  <si>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</si>
  <si>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</si>
  <si>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</si>
  <si>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</si>
  <si>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</si>
  <si>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</si>
  <si>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</si>
  <si>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</si>
  <si>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</si>
  <si>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</si>
  <si>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</si>
  <si>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</si>
  <si>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</si>
  <si>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</si>
  <si>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</si>
  <si>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</si>
  <si>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</si>
  <si>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</si>
  <si>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</si>
  <si>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</si>
  <si>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</si>
  <si>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</si>
  <si>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</si>
  <si>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</si>
  <si>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</si>
  <si>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</si>
  <si>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</si>
  <si>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</si>
  <si>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</si>
  <si>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</si>
  <si>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</si>
  <si>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</si>
  <si>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</si>
  <si>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</si>
  <si>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</si>
  <si>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</si>
  <si>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</si>
  <si>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</si>
  <si>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</si>
  <si>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</si>
  <si>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</si>
  <si>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</si>
  <si>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</si>
  <si>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</si>
  <si>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</si>
  <si>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</si>
  <si>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</si>
  <si>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</si>
  <si>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</si>
  <si>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</si>
  <si>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</si>
  <si>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</si>
  <si>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</si>
  <si>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</si>
  <si>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</si>
  <si>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</si>
  <si>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</si>
  <si>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</si>
  <si>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</si>
  <si>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</si>
  <si>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</si>
  <si>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</si>
  <si>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</si>
  <si>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</si>
  <si>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</si>
  <si>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</si>
  <si>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</si>
  <si>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</si>
  <si>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</si>
  <si>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</si>
  <si>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</si>
  <si>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</si>
  <si>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</si>
  <si>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</si>
  <si>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</si>
  <si>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</si>
  <si>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</si>
  <si>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</si>
  <si>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</si>
  <si>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</si>
  <si>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</si>
  <si>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</si>
  <si>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</si>
  <si>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</si>
  <si>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</si>
  <si>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</si>
  <si>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</si>
  <si>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</si>
  <si>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</si>
  <si>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</si>
  <si>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</si>
  <si>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</si>
  <si>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</si>
  <si>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</si>
  <si>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</si>
  <si>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</si>
  <si>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</si>
  <si>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</si>
  <si>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</si>
  <si>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</si>
  <si>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</si>
  <si>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</si>
  <si>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</si>
  <si>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</si>
  <si>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</si>
  <si>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</si>
  <si>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</si>
  <si>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</si>
  <si>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</si>
  <si>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</si>
  <si>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</si>
  <si>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</si>
  <si>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</si>
  <si>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</si>
  <si>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</si>
  <si>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</si>
  <si>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</si>
  <si>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</si>
  <si>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</si>
  <si>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</si>
  <si>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</si>
  <si>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</si>
  <si>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</si>
  <si>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</si>
  <si>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</si>
  <si>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</si>
  <si>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</si>
  <si>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</si>
  <si>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</si>
  <si>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</si>
  <si>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</si>
  <si>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</si>
  <si>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</si>
  <si>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</si>
  <si>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</si>
  <si>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</si>
  <si>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</si>
  <si>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</si>
  <si>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</si>
  <si>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</si>
  <si>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</si>
  <si>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</si>
  <si>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</si>
  <si>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</si>
  <si>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</si>
  <si>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</si>
  <si>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</si>
  <si>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</si>
  <si>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</si>
  <si>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</si>
  <si>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</si>
  <si>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</si>
  <si>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</si>
  <si>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</si>
  <si>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</si>
  <si>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</si>
  <si>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</si>
  <si>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</si>
  <si>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</si>
  <si>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</si>
  <si>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</si>
  <si>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</si>
  <si>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</si>
  <si>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</si>
  <si>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</si>
  <si>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</si>
  <si>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</si>
  <si>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</si>
  <si>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</si>
  <si>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</si>
  <si>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</si>
  <si>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</si>
  <si>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</si>
  <si>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</si>
  <si>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</si>
  <si>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</si>
  <si>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</si>
  <si>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</si>
  <si>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</si>
  <si>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</si>
  <si>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</si>
  <si>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</si>
  <si>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</si>
  <si>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</si>
  <si>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</si>
  <si>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</si>
  <si>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</si>
  <si>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</si>
  <si>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</si>
  <si>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</si>
  <si>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</si>
  <si>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</si>
  <si>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</si>
  <si>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</si>
  <si>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</si>
  <si>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</si>
  <si>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</si>
  <si>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</si>
  <si>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</si>
  <si>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</si>
  <si>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</si>
  <si>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</si>
  <si>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</si>
  <si>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</si>
  <si>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</si>
  <si>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</si>
  <si>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</si>
  <si>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</si>
  <si>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</si>
  <si>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</si>
  <si>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</si>
  <si>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</si>
  <si>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</si>
  <si>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</si>
  <si>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</si>
  <si>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</si>
  <si>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</si>
  <si>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</si>
  <si>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</si>
  <si>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</si>
  <si>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</si>
  <si>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</si>
  <si>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</si>
  <si>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</si>
  <si>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</si>
  <si>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</si>
  <si>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</si>
  <si>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</si>
  <si>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</si>
  <si>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</si>
  <si>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</si>
  <si>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</si>
  <si>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</si>
  <si>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</si>
  <si>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</si>
  <si>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</si>
  <si>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</si>
  <si>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</si>
  <si>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</si>
  <si>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</si>
  <si>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</si>
  <si>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</si>
  <si>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</si>
  <si>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</si>
  <si>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</si>
  <si>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</si>
  <si>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</si>
  <si>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</si>
  <si>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</si>
  <si>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</si>
  <si>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</si>
  <si>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</si>
  <si>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</si>
  <si>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</si>
  <si>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</si>
  <si>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</si>
  <si>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</si>
  <si>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</si>
  <si>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</si>
  <si>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</si>
  <si>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</si>
  <si>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</si>
  <si>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</si>
  <si>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</si>
  <si>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</si>
  <si>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</si>
  <si>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</si>
  <si>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</si>
  <si>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</si>
  <si>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</si>
  <si>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</si>
  <si>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</si>
  <si>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</si>
  <si>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</si>
  <si>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</si>
  <si>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</si>
  <si>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</si>
  <si>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</si>
  <si>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</si>
  <si>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</si>
  <si>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</si>
  <si>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</si>
  <si>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</si>
  <si>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</si>
  <si>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</si>
  <si>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</si>
  <si>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</si>
  <si>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</si>
  <si>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</si>
  <si>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</si>
  <si>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</si>
  <si>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</si>
  <si>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</si>
  <si>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</si>
  <si>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</si>
  <si>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</si>
  <si>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</si>
  <si>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</si>
  <si>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</si>
  <si>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</si>
  <si>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</si>
  <si>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</si>
  <si>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</si>
  <si>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</si>
  <si>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</si>
  <si>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</si>
  <si>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</si>
  <si>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</si>
  <si>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</si>
  <si>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</si>
  <si>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</si>
  <si>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</si>
  <si>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</si>
  <si>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</si>
  <si>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</si>
  <si>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</si>
  <si>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</si>
  <si>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</si>
  <si>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</si>
  <si>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</si>
  <si>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</si>
  <si>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</si>
  <si>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</si>
  <si>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</si>
  <si>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</si>
  <si>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</si>
  <si>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</si>
  <si>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</si>
  <si>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</si>
  <si>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</si>
  <si>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</si>
  <si>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</si>
  <si>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</si>
  <si>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</si>
  <si>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</si>
  <si>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</si>
  <si>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</si>
  <si>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</si>
  <si>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</si>
  <si>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</si>
  <si>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</si>
  <si>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</si>
  <si>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</si>
  <si>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</si>
  <si>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</si>
  <si>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</si>
  <si>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</si>
  <si>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</si>
  <si>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</si>
  <si>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</si>
  <si>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</si>
  <si>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</si>
  <si>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</si>
  <si>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</si>
  <si>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</si>
  <si>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</si>
  <si>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</si>
  <si>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</si>
  <si>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</si>
  <si>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</si>
  <si>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</si>
  <si>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</si>
  <si>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</si>
  <si>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</si>
  <si>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</si>
  <si>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</si>
  <si>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</si>
  <si>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</si>
  <si>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</si>
  <si>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</si>
  <si>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</si>
  <si>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</si>
  <si>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</si>
  <si>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</si>
  <si>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</si>
  <si>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</si>
  <si>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</si>
  <si>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</si>
  <si>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</si>
  <si>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</si>
  <si>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</si>
  <si>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</si>
  <si>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</si>
  <si>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</si>
  <si>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</si>
  <si>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</si>
  <si>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</si>
  <si>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</si>
  <si>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</si>
  <si>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</si>
  <si>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</si>
  <si>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</si>
  <si>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</si>
  <si>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</si>
  <si>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</si>
  <si>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</si>
  <si>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</si>
  <si>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</si>
  <si>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</si>
  <si>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</si>
  <si>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</si>
  <si>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</si>
  <si>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</si>
  <si>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</si>
  <si>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</si>
  <si>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</si>
  <si>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</si>
  <si>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</si>
  <si>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</si>
  <si>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</si>
  <si>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</si>
  <si>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</si>
  <si>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</si>
  <si>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</si>
  <si>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</si>
  <si>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</si>
  <si>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</si>
  <si>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</si>
  <si>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</si>
  <si>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</si>
  <si>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</si>
  <si>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</si>
  <si>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</si>
  <si>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</si>
  <si>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</si>
  <si>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</si>
  <si>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</si>
  <si>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</si>
  <si>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</si>
  <si>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</si>
  <si>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</si>
  <si>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</si>
  <si>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</si>
  <si>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</si>
  <si>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</si>
  <si>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</si>
  <si>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</si>
  <si>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</si>
  <si>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</si>
  <si>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</si>
  <si>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</si>
  <si>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</si>
  <si>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</si>
  <si>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</si>
  <si>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</si>
  <si>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</si>
  <si>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</si>
  <si>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</si>
  <si>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</si>
  <si>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</si>
  <si>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</si>
  <si>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</si>
  <si>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</si>
  <si>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</si>
  <si>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</si>
  <si>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</si>
  <si>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</si>
  <si>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</si>
  <si>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</si>
  <si>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</si>
  <si>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</si>
  <si>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</si>
  <si>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</si>
  <si>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</si>
  <si>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</si>
  <si>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</si>
  <si>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</si>
  <si>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</si>
  <si>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</si>
  <si>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</si>
  <si>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</si>
  <si>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</si>
  <si>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</si>
  <si>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</si>
  <si>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</si>
  <si>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</si>
  <si>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</si>
  <si>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</si>
  <si>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</si>
  <si>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</si>
  <si>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</si>
  <si>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</si>
  <si>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</si>
  <si>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</si>
  <si>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</si>
  <si>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</si>
  <si>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</si>
  <si>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</si>
  <si>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</si>
  <si>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</si>
  <si>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</si>
  <si>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</si>
  <si>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</si>
  <si>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</si>
  <si>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</si>
  <si>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</si>
  <si>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</si>
  <si>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</si>
  <si>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</si>
  <si>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</si>
  <si>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</si>
  <si>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</si>
  <si>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</si>
  <si>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</si>
  <si>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</si>
  <si>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</si>
  <si>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</si>
  <si>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</si>
  <si>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</si>
  <si>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</si>
  <si>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</si>
  <si>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</si>
  <si>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</si>
  <si>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</si>
  <si>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</si>
  <si>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</si>
  <si>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</si>
  <si>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</si>
  <si>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</si>
  <si>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</si>
  <si>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</si>
  <si>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</si>
  <si>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</si>
  <si>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</si>
  <si>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</si>
  <si>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</si>
  <si>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</si>
  <si>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</si>
  <si>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</si>
  <si>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</si>
  <si>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</si>
  <si>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</si>
  <si>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</si>
  <si>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</si>
  <si>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</si>
  <si>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</si>
  <si>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</si>
  <si>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</si>
  <si>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</si>
  <si>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</si>
  <si>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</si>
  <si>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</si>
  <si>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</si>
  <si>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</si>
  <si>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</si>
  <si>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</si>
  <si>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</si>
  <si>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</si>
  <si>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</si>
  <si>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</si>
  <si>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</si>
  <si>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</si>
  <si>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</si>
  <si>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</si>
  <si>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</si>
  <si>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</si>
  <si>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</si>
  <si>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</si>
  <si>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</si>
  <si>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</si>
  <si>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</si>
  <si>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</si>
  <si>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</si>
  <si>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</si>
  <si>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</si>
  <si>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</si>
  <si>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</si>
  <si>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</si>
  <si>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</si>
  <si>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</si>
  <si>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</si>
  <si>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</si>
  <si>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</si>
  <si>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</si>
  <si>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</si>
  <si>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</si>
  <si>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</si>
  <si>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</si>
  <si>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</si>
  <si>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</si>
  <si>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</si>
  <si>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</si>
  <si>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</si>
  <si>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</si>
  <si>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</si>
  <si>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</si>
  <si>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</si>
  <si>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</si>
  <si>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</si>
  <si>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</si>
  <si>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</si>
  <si>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</si>
  <si>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</si>
  <si>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</si>
  <si>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</si>
  <si>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</si>
  <si>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</si>
  <si>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</si>
  <si>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</si>
  <si>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</si>
  <si>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</si>
  <si>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</si>
  <si>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</si>
  <si>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</si>
  <si>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</si>
  <si>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</si>
  <si>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</si>
  <si>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</si>
  <si>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</si>
  <si>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</si>
  <si>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</si>
  <si>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</si>
  <si>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</si>
  <si>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</si>
  <si>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</si>
  <si>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</si>
  <si>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</si>
  <si>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</si>
  <si>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</si>
  <si>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</si>
  <si>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</si>
  <si>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</si>
  <si>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</si>
  <si>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</si>
  <si>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</si>
  <si>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</si>
  <si>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</si>
  <si>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</si>
  <si>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</si>
  <si>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</si>
  <si>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</si>
  <si>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</si>
  <si>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</si>
  <si>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</si>
  <si>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</si>
  <si>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</si>
  <si>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</si>
  <si>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</si>
  <si>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</si>
  <si>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</si>
  <si>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</si>
  <si>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</si>
  <si>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</si>
  <si>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</si>
  <si>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</si>
  <si>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</si>
  <si>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</si>
  <si>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</si>
  <si>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</si>
  <si>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</si>
  <si>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</si>
  <si>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</si>
  <si>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</si>
  <si>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</si>
  <si>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</si>
  <si>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</si>
  <si>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</si>
  <si>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</si>
  <si>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</si>
  <si>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</si>
  <si>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</si>
  <si>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</si>
  <si>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</si>
  <si>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</si>
  <si>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</si>
  <si>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</si>
  <si>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</si>
  <si>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</si>
  <si>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</si>
  <si>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</si>
  <si>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</si>
  <si>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</si>
  <si>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</si>
  <si>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</si>
  <si>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</si>
  <si>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</si>
  <si>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</si>
  <si>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</si>
  <si>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</si>
  <si>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</si>
  <si>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</si>
  <si>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</si>
  <si>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</si>
  <si>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</si>
  <si>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</si>
  <si>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</si>
  <si>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</si>
  <si>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</si>
  <si>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</si>
  <si>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</si>
  <si>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</si>
  <si>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</si>
  <si>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</si>
  <si>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</si>
  <si>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</si>
  <si>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</si>
  <si>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</si>
  <si>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</si>
  <si>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</si>
  <si>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</si>
  <si>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</si>
  <si>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</si>
  <si>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</si>
  <si>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</si>
  <si>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</si>
  <si>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</si>
  <si>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</si>
  <si>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</si>
  <si>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</si>
  <si>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</si>
  <si>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</si>
  <si>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</si>
  <si>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</si>
  <si>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</si>
  <si>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</si>
  <si>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</si>
  <si>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</si>
  <si>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</si>
  <si>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</si>
  <si>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</si>
  <si>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</si>
  <si>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</si>
  <si>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</si>
  <si>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</si>
  <si>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</si>
  <si>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</si>
  <si>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</si>
  <si>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</si>
  <si>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</si>
  <si>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</si>
  <si>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</si>
  <si>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</si>
  <si>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</si>
  <si>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</si>
  <si>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</si>
  <si>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</si>
  <si>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</si>
  <si>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</si>
  <si>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</si>
  <si>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</si>
  <si>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</si>
  <si>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</si>
  <si>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</si>
  <si>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</si>
  <si>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</si>
  <si>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</si>
  <si>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</si>
  <si>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</si>
  <si>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</si>
  <si>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</si>
  <si>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</si>
  <si>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</si>
  <si>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</si>
  <si>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</si>
  <si>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</si>
  <si>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</si>
  <si>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</si>
  <si>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</si>
  <si>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</si>
  <si>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</si>
  <si>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</si>
  <si>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</si>
  <si>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</si>
  <si>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</si>
  <si>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</si>
  <si>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</si>
  <si>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</si>
  <si>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</si>
  <si>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</si>
  <si>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</si>
  <si>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</si>
  <si>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</si>
  <si>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</si>
  <si>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</si>
  <si>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</si>
  <si>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</si>
  <si>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</si>
  <si>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</si>
  <si>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</si>
  <si>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</si>
  <si>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</si>
  <si>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</si>
  <si>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</si>
  <si>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</si>
  <si>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</si>
  <si>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</si>
  <si>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</si>
  <si>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</si>
  <si>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</si>
  <si>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</si>
  <si>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</si>
  <si>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</si>
  <si>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</si>
  <si>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</si>
  <si>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</si>
  <si>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</si>
  <si>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</si>
  <si>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</si>
  <si>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</si>
  <si>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</si>
  <si>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</si>
  <si>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</si>
  <si>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</si>
  <si>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</si>
  <si>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</si>
  <si>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</si>
  <si>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</si>
  <si>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</si>
  <si>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</si>
  <si>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</si>
  <si>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</si>
  <si>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</si>
  <si>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</si>
  <si>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</si>
  <si>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</si>
  <si>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</si>
  <si>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</si>
  <si>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</si>
  <si>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</si>
  <si>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</si>
  <si>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</si>
  <si>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</si>
  <si>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</si>
  <si>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</si>
  <si>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</si>
  <si>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</si>
  <si>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</si>
  <si>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</si>
  <si>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</si>
  <si>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</si>
  <si>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</si>
  <si>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</si>
  <si>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</si>
  <si>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</si>
  <si>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</si>
  <si>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</si>
  <si>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</si>
  <si>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</si>
  <si>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</si>
  <si>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</si>
  <si>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</si>
  <si>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</si>
  <si>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</si>
  <si>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</si>
  <si>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</si>
  <si>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</si>
  <si>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</si>
  <si>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</si>
  <si>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</si>
  <si>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</si>
  <si>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</si>
  <si>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</si>
  <si>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</si>
  <si>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</si>
  <si>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</si>
  <si>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</si>
  <si>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</si>
  <si>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</si>
  <si>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</si>
  <si>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</si>
  <si>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</si>
  <si>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</si>
  <si>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</si>
  <si>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</si>
  <si>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</si>
  <si>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</si>
  <si>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</si>
  <si>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</si>
  <si>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</si>
  <si>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</si>
  <si>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</si>
  <si>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</si>
  <si>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</si>
  <si>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</si>
  <si>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</si>
  <si>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</si>
  <si>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</si>
  <si>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</si>
  <si>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</si>
  <si>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</si>
  <si>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</si>
  <si>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</si>
  <si>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</si>
  <si>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</si>
  <si>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</si>
  <si>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</si>
  <si>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</si>
  <si>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</si>
  <si>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</si>
  <si>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</si>
  <si>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</si>
  <si>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</si>
  <si>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</si>
  <si>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</si>
  <si>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</si>
  <si>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</si>
  <si>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</si>
  <si>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</si>
  <si>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</si>
  <si>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</si>
  <si>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</si>
  <si>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</si>
  <si>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</si>
  <si>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</si>
  <si>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</si>
  <si>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</si>
  <si>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</si>
  <si>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</si>
  <si>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</si>
  <si>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</si>
  <si>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</si>
  <si>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</si>
  <si>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</si>
  <si>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</si>
  <si>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</si>
  <si>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</si>
  <si>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</si>
  <si>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</si>
  <si>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</si>
  <si>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</si>
  <si>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</si>
  <si>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</si>
  <si>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</si>
  <si>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</si>
  <si>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</si>
  <si>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</si>
  <si>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</si>
  <si>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</si>
  <si>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</si>
  <si>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</si>
  <si>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</si>
  <si>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</si>
  <si>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</si>
  <si>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</si>
  <si>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</si>
  <si>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</si>
  <si>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</si>
  <si>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</si>
  <si>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</si>
  <si>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</si>
  <si>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</si>
  <si>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</si>
  <si>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</si>
  <si>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</si>
  <si>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</si>
  <si>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</si>
  <si>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</si>
  <si>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</si>
  <si>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</si>
  <si>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</si>
  <si>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</si>
  <si>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</si>
  <si>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</si>
  <si>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</si>
  <si>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</si>
  <si>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</si>
  <si>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</si>
  <si>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</si>
  <si>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</si>
  <si>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</si>
  <si>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</si>
  <si>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</si>
  <si>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</si>
  <si>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</si>
  <si>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</si>
  <si>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</si>
  <si>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</si>
  <si>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</si>
  <si>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</si>
  <si>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</si>
  <si>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</si>
  <si>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</si>
  <si>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</si>
  <si>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</si>
  <si>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</si>
  <si>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</si>
  <si>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</si>
  <si>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</si>
  <si>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</si>
  <si>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</si>
  <si>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</si>
  <si>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</si>
  <si>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</si>
  <si>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</si>
  <si>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</si>
  <si>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</si>
  <si>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</si>
  <si>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</si>
  <si>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</si>
  <si>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</si>
  <si>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</si>
  <si>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</si>
  <si>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</si>
  <si>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</si>
  <si>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</si>
  <si>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</si>
  <si>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</si>
  <si>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</si>
  <si>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</si>
  <si>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</si>
  <si>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</si>
  <si>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</si>
  <si>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</si>
  <si>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</si>
  <si>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</si>
  <si>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</si>
  <si>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</si>
  <si>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</si>
  <si>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</si>
  <si>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</si>
  <si>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</si>
  <si>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</si>
  <si>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</si>
  <si>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</si>
  <si>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</si>
  <si>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</si>
  <si>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</si>
  <si>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</si>
  <si>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</si>
  <si>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</si>
  <si>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</si>
  <si>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</si>
  <si>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</si>
  <si>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</si>
  <si>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</si>
  <si>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</si>
  <si>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</si>
  <si>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</si>
  <si>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</si>
  <si>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</si>
  <si>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</si>
  <si>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</si>
  <si>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</si>
  <si>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</si>
  <si>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</si>
  <si>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</si>
  <si>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</si>
  <si>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</si>
  <si>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</si>
  <si>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</si>
  <si>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</si>
  <si>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</si>
  <si>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</si>
  <si>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</si>
  <si>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</si>
  <si>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</si>
  <si>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</si>
  <si>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</si>
  <si>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</si>
  <si>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</si>
  <si>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</si>
  <si>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</si>
  <si>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</si>
  <si>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</si>
  <si>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</si>
  <si>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</si>
  <si>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</si>
  <si>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</si>
  <si>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</si>
  <si>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</si>
  <si>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</si>
  <si>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</si>
  <si>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</si>
  <si>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</si>
  <si>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</si>
  <si>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</si>
  <si>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</si>
  <si>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</si>
  <si>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</si>
  <si>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</si>
  <si>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</si>
  <si>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</si>
  <si>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</si>
  <si>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</si>
  <si>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</si>
  <si>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</si>
  <si>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</si>
  <si>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</si>
  <si>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</si>
  <si>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</si>
  <si>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</si>
  <si>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</si>
  <si>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</si>
  <si>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</si>
  <si>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</si>
  <si>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</si>
  <si>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</si>
  <si>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</si>
  <si>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</si>
  <si>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</si>
  <si>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</si>
  <si>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</si>
  <si>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</si>
  <si>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</si>
  <si>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</si>
  <si>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</si>
  <si>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</si>
  <si>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</si>
  <si>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</si>
  <si>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</si>
  <si>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</si>
  <si>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</si>
  <si>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</si>
  <si>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</si>
  <si>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</si>
  <si>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</si>
  <si>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</si>
  <si>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</si>
  <si>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</si>
  <si>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</si>
  <si>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</si>
  <si>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</si>
  <si>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</si>
  <si>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</si>
  <si>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</si>
  <si>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</si>
  <si>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</si>
  <si>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</si>
  <si>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</si>
  <si>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</si>
  <si>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</si>
  <si>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</si>
  <si>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</si>
  <si>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</si>
  <si>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</si>
  <si>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</si>
  <si>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</si>
  <si>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</si>
  <si>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</si>
  <si>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</si>
  <si>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</si>
  <si>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</si>
  <si>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</si>
  <si>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</si>
  <si>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</si>
  <si>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</si>
  <si>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</si>
  <si>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</si>
  <si>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</si>
  <si>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</si>
  <si>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</si>
  <si>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</si>
  <si>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</si>
  <si>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</si>
  <si>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</si>
  <si>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</si>
  <si>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</si>
  <si>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</si>
  <si>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</si>
  <si>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</si>
  <si>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</si>
  <si>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</si>
  <si>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</si>
  <si>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</si>
  <si>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</si>
  <si>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</si>
  <si>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</si>
  <si>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</si>
  <si>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</si>
  <si>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</si>
  <si>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</si>
  <si>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</si>
  <si>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</si>
  <si>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</si>
  <si>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</si>
  <si>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</si>
  <si>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</si>
  <si>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</si>
  <si>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</si>
  <si>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</si>
  <si>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</si>
  <si>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</si>
  <si>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</si>
  <si>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</si>
  <si>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</si>
  <si>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</si>
  <si>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</si>
  <si>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</si>
  <si>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</si>
  <si>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</si>
  <si>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</si>
  <si>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</si>
  <si>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</si>
  <si>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</si>
  <si>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</si>
  <si>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</si>
  <si>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</si>
  <si>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</si>
  <si>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</si>
  <si>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</si>
  <si>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</si>
  <si>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</si>
  <si>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</si>
  <si>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</si>
  <si>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</si>
  <si>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</si>
  <si>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</si>
  <si>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</si>
  <si>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</si>
  <si>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</si>
  <si>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</si>
  <si>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</si>
  <si>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</si>
  <si>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</si>
  <si>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</si>
  <si>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</si>
  <si>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</si>
  <si>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</si>
  <si>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</si>
  <si>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</si>
  <si>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</si>
  <si>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</si>
  <si>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</si>
  <si>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</si>
  <si>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</si>
  <si>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</si>
  <si>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</si>
  <si>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</si>
  <si>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</si>
  <si>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</si>
  <si>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</si>
  <si>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</si>
  <si>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</si>
  <si>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</si>
  <si>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</si>
  <si>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</si>
  <si>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</si>
  <si>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</si>
  <si>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</si>
  <si>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</si>
  <si>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</si>
  <si>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</si>
  <si>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</si>
  <si>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</si>
  <si>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</si>
  <si>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</si>
  <si>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</si>
  <si>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</si>
  <si>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</si>
  <si>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</si>
  <si>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</si>
  <si>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</si>
  <si>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</si>
  <si>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</si>
  <si>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</si>
  <si>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</si>
  <si>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</si>
  <si>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</si>
  <si>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</si>
  <si>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</si>
  <si>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</si>
  <si>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</si>
  <si>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</si>
  <si>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</si>
  <si>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</si>
  <si>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</si>
  <si>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</si>
  <si>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</si>
  <si>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</si>
  <si>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</si>
  <si>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</si>
  <si>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</si>
  <si>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</si>
  <si>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</si>
  <si>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</si>
  <si>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</si>
  <si>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</si>
  <si>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</si>
  <si>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</si>
  <si>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</si>
  <si>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</si>
  <si>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</si>
  <si>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</si>
  <si>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</si>
  <si>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</si>
  <si>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</si>
  <si>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</si>
  <si>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</si>
  <si>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</si>
  <si>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</si>
  <si>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</si>
  <si>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</si>
  <si>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</si>
  <si>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</si>
  <si>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</si>
  <si>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</si>
  <si>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</si>
  <si>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</si>
  <si>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</si>
  <si>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</si>
  <si>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</si>
  <si>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</si>
  <si>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</si>
  <si>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</si>
  <si>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</si>
  <si>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</si>
  <si>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</si>
  <si>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</si>
  <si>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</si>
  <si>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</si>
  <si>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</si>
  <si>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</si>
  <si>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</si>
  <si>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</si>
  <si>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</si>
  <si>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</si>
  <si>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</si>
  <si>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</si>
  <si>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</si>
  <si>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</si>
  <si>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</si>
  <si>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</si>
  <si>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</si>
  <si>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</si>
  <si>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</si>
  <si>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</si>
  <si>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</si>
  <si>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</si>
  <si>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</si>
  <si>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</si>
  <si>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</si>
  <si>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</si>
  <si>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</si>
  <si>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</si>
  <si>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</si>
  <si>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</si>
  <si>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</si>
  <si>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</si>
  <si>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</si>
  <si>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</si>
  <si>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</si>
  <si>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</si>
  <si>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</si>
  <si>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</si>
  <si>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</si>
  <si>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</si>
  <si>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</si>
  <si>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</si>
  <si>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</si>
  <si>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</si>
  <si>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</si>
  <si>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</si>
  <si>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</si>
  <si>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</si>
  <si>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</si>
  <si>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</si>
  <si>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</si>
  <si>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</si>
  <si>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</si>
  <si>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</si>
  <si>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</si>
  <si>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</si>
  <si>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</si>
  <si>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</si>
  <si>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</si>
  <si>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</si>
  <si>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</si>
  <si>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</si>
  <si>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</si>
  <si>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</si>
  <si>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</si>
  <si>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</si>
  <si>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</si>
  <si>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</si>
  <si>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</si>
  <si>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</si>
  <si>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</si>
  <si>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</si>
  <si>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</si>
  <si>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</si>
  <si>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</si>
  <si>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</si>
  <si>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</si>
  <si>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</si>
  <si>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</si>
  <si>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</si>
  <si>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</si>
  <si>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</si>
  <si>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</si>
  <si>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</si>
  <si>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</si>
  <si>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</si>
  <si>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</si>
  <si>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</si>
  <si>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</si>
  <si>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</si>
  <si>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</si>
  <si>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</si>
  <si>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</si>
  <si>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</si>
  <si>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</si>
  <si>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</si>
  <si>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</si>
  <si>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</si>
  <si>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</si>
  <si>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</si>
  <si>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</si>
  <si>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</si>
  <si>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</si>
  <si>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</si>
  <si>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</si>
  <si>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</si>
  <si>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</si>
  <si>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</si>
  <si>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</si>
  <si>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</si>
  <si>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</si>
  <si>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</si>
  <si>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</si>
  <si>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</si>
  <si>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</si>
  <si>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</si>
  <si>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</si>
  <si>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</si>
  <si>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</si>
  <si>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</si>
  <si>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</si>
  <si>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</si>
  <si>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</si>
  <si>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</si>
  <si>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</si>
  <si>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</si>
  <si>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</si>
  <si>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</si>
  <si>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</si>
  <si>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</si>
  <si>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</si>
  <si>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</si>
  <si>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</si>
  <si>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</si>
  <si>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</si>
  <si>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</si>
  <si>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</si>
  <si>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</si>
  <si>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</si>
  <si>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</si>
  <si>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</si>
  <si>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</si>
  <si>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</si>
  <si>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</si>
  <si>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</si>
  <si>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</si>
  <si>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</si>
  <si>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</si>
  <si>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</si>
  <si>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</si>
  <si>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</si>
  <si>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</si>
  <si>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</si>
  <si>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</si>
  <si>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</si>
  <si>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</si>
  <si>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</si>
  <si>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</si>
  <si>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</si>
  <si>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</si>
  <si>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</si>
  <si>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</si>
  <si>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</si>
  <si>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</si>
  <si>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</si>
  <si>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</si>
  <si>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</si>
  <si>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</si>
  <si>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</si>
  <si>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</si>
  <si>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</si>
  <si>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</si>
  <si>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</si>
  <si>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</si>
  <si>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</si>
  <si>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</si>
  <si>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</si>
  <si>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</si>
  <si>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</si>
  <si>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</si>
  <si>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</si>
  <si>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</si>
  <si>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</si>
  <si>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</si>
  <si>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</si>
  <si>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</si>
  <si>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</si>
  <si>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</si>
  <si>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</si>
  <si>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</si>
  <si>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</si>
  <si>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</si>
  <si>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</si>
  <si>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</si>
  <si>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</si>
  <si>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</si>
  <si>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</si>
  <si>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</si>
  <si>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</si>
  <si>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</si>
  <si>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</si>
  <si>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</si>
  <si>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</si>
  <si>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</si>
  <si>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</si>
  <si>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</si>
  <si>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</si>
  <si>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</si>
  <si>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</si>
  <si>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</si>
  <si>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</si>
  <si>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</si>
  <si>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</si>
  <si>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</si>
  <si>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</si>
  <si>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</si>
  <si>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</si>
  <si>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</si>
  <si>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</si>
  <si>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</si>
  <si>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</si>
  <si>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</si>
  <si>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</si>
  <si>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</si>
  <si>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</si>
  <si>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</si>
  <si>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</si>
  <si>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</si>
  <si>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</si>
  <si>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</si>
  <si>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</si>
  <si>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</si>
  <si>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</si>
  <si>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</si>
  <si>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</si>
  <si>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</si>
  <si>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</si>
  <si>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</si>
  <si>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</si>
  <si>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</si>
  <si>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</si>
  <si>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</si>
  <si>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</si>
  <si>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</si>
  <si>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</si>
  <si>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</si>
  <si>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</si>
  <si>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</si>
  <si>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</si>
  <si>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</si>
  <si>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</si>
  <si>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</si>
  <si>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</si>
  <si>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</si>
  <si>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</si>
  <si>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</si>
  <si>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</si>
  <si>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</si>
  <si>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</si>
  <si>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</si>
  <si>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</si>
  <si>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</si>
  <si>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</si>
  <si>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</si>
  <si>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</si>
  <si>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</si>
  <si>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</si>
  <si>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</si>
  <si>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</si>
  <si>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</si>
  <si>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</si>
  <si>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</si>
  <si>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</si>
  <si>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</si>
  <si>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</si>
  <si>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</si>
  <si>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</si>
  <si>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</si>
  <si>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</si>
  <si>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</si>
  <si>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</si>
  <si>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</si>
  <si>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</si>
  <si>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</si>
  <si>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</si>
  <si>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</si>
  <si>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</si>
  <si>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</si>
  <si>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</si>
  <si>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</si>
  <si>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</si>
  <si>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</si>
  <si>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</si>
  <si>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</si>
  <si>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</si>
  <si>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</si>
  <si>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</si>
  <si>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</si>
  <si>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</si>
  <si>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</si>
  <si>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</si>
  <si>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</si>
  <si>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</si>
  <si>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</si>
  <si>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</si>
  <si>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</si>
  <si>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</si>
  <si>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</si>
  <si>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</si>
  <si>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</si>
  <si>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</si>
  <si>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</si>
  <si>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</si>
  <si>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</si>
  <si>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</si>
  <si>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</si>
  <si>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</si>
  <si>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</si>
  <si>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</si>
  <si>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</si>
  <si>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</si>
  <si>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</si>
  <si>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</si>
  <si>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</si>
  <si>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</si>
  <si>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</si>
  <si>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</si>
  <si>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</si>
  <si>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</si>
  <si>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</si>
  <si>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</si>
  <si>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</si>
  <si>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</si>
  <si>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</si>
  <si>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</si>
  <si>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</si>
  <si>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</si>
  <si>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</si>
  <si>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</si>
  <si>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</si>
  <si>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</si>
  <si>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</si>
  <si>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</si>
  <si>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</si>
  <si>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</si>
  <si>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</si>
  <si>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</si>
  <si>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</si>
  <si>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</si>
  <si>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</si>
  <si>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</si>
  <si>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</si>
  <si>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</si>
  <si>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</si>
  <si>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</si>
  <si>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</si>
  <si>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</si>
  <si>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</si>
  <si>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</si>
  <si>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</si>
  <si>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</si>
  <si>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</si>
  <si>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</si>
  <si>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</si>
  <si>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</si>
  <si>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</si>
  <si>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</si>
  <si>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</si>
  <si>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</si>
  <si>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</si>
  <si>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</si>
  <si>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</si>
  <si>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</si>
  <si>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</si>
  <si>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</si>
  <si>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</si>
  <si>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</si>
  <si>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</si>
  <si>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</si>
  <si>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</si>
  <si>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</si>
  <si>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</si>
  <si>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</si>
  <si>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</si>
  <si>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</si>
  <si>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</si>
  <si>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</si>
  <si>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</si>
  <si>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</si>
  <si>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</si>
  <si>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</si>
  <si>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</si>
  <si>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</si>
  <si>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</si>
  <si>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</si>
  <si>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</si>
  <si>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</si>
  <si>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</si>
  <si>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</si>
  <si>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</si>
  <si>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</si>
  <si>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</si>
  <si>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</si>
  <si>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</si>
  <si>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</si>
  <si>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</si>
  <si>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</si>
  <si>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</si>
  <si>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</si>
  <si>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</si>
  <si>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</si>
  <si>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</si>
  <si>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</si>
  <si>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</si>
  <si>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</si>
  <si>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</si>
  <si>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</si>
  <si>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</si>
  <si>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</si>
  <si>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</si>
  <si>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</si>
  <si>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</si>
  <si>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</si>
  <si>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</si>
  <si>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</si>
  <si>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</si>
  <si>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</si>
  <si>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</si>
  <si>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</si>
  <si>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</si>
  <si>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</si>
  <si>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</si>
  <si>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</si>
  <si>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</si>
  <si>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</si>
  <si>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</si>
  <si>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</si>
  <si>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</si>
  <si>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</si>
  <si>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</si>
  <si>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</si>
  <si>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</si>
  <si>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</si>
  <si>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</si>
  <si>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</si>
  <si>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</si>
  <si>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</si>
  <si>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</si>
  <si>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</si>
  <si>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</si>
  <si>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</si>
  <si>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</si>
  <si>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</si>
  <si>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</si>
  <si>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</si>
  <si>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</si>
  <si>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</si>
  <si>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</si>
  <si>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</si>
  <si>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</si>
  <si>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</si>
  <si>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</si>
  <si>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</si>
  <si>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</si>
  <si>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</si>
  <si>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</si>
  <si>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</si>
  <si>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</si>
  <si>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</si>
  <si>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</si>
  <si>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</si>
  <si>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</si>
  <si>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</si>
  <si>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</si>
  <si>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</si>
  <si>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</si>
  <si>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</si>
  <si>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</si>
  <si>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</si>
  <si>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</si>
  <si>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</si>
  <si>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</si>
  <si>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</si>
  <si>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</si>
  <si>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</si>
  <si>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</si>
  <si>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</si>
  <si>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</si>
  <si>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</si>
  <si>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</si>
  <si>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</si>
  <si>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</si>
  <si>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</si>
  <si>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</si>
  <si>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</si>
  <si>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</si>
  <si>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</si>
  <si>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</si>
  <si>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</si>
  <si>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</si>
  <si>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</si>
  <si>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</si>
  <si>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</si>
  <si>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</si>
  <si>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</si>
  <si>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</si>
  <si>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</si>
  <si>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</si>
  <si>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</si>
  <si>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</si>
  <si>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</si>
  <si>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</si>
  <si>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</si>
  <si>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</si>
  <si>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</si>
  <si>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</si>
  <si>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</si>
  <si>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</si>
  <si>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</si>
  <si>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</si>
  <si>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</si>
  <si>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</si>
  <si>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</si>
  <si>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</si>
  <si>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</si>
  <si>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</si>
  <si>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</si>
  <si>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</si>
  <si>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</si>
  <si>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</si>
  <si>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</si>
  <si>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</si>
  <si>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</si>
  <si>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</si>
  <si>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</si>
  <si>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</si>
  <si>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</si>
  <si>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</si>
  <si>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</si>
  <si>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</si>
  <si>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</si>
  <si>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</si>
  <si>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</si>
  <si>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</si>
  <si>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</si>
  <si>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</si>
  <si>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</si>
  <si>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</si>
  <si>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</si>
  <si>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</si>
  <si>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</si>
  <si>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</si>
  <si>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</si>
  <si>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</si>
  <si>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</si>
  <si>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</si>
  <si>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</si>
  <si>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</si>
  <si>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</si>
  <si>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</si>
  <si>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</si>
  <si>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</si>
  <si>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</si>
  <si>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</si>
  <si>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</si>
  <si>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</si>
  <si>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</si>
  <si>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</si>
  <si>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</si>
  <si>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</si>
  <si>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</si>
  <si>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</si>
  <si>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</si>
  <si>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</si>
  <si>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</si>
  <si>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</si>
  <si>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</si>
  <si>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</si>
  <si>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</si>
  <si>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</si>
  <si>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</si>
  <si>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</si>
  <si>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</si>
  <si>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</si>
  <si>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</si>
  <si>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</si>
  <si>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</si>
  <si>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</si>
  <si>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</si>
  <si>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</si>
  <si>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</si>
  <si>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</si>
  <si>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</si>
  <si>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</si>
  <si>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</si>
  <si>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</si>
  <si>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</si>
  <si>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</si>
  <si>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</si>
  <si>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</si>
  <si>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</si>
  <si>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</si>
  <si>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</si>
  <si>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</si>
  <si>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</si>
  <si>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</si>
  <si>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</si>
  <si>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</si>
  <si>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</si>
  <si>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</si>
  <si>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</si>
  <si>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</si>
  <si>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</si>
  <si>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</si>
  <si>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</si>
  <si>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</si>
  <si>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</si>
  <si>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</si>
  <si>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</si>
  <si>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</si>
  <si>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</si>
  <si>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</si>
  <si>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</si>
  <si>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</si>
  <si>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</si>
  <si>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</si>
  <si>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</si>
  <si>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</si>
  <si>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</si>
  <si>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</si>
  <si>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</si>
  <si>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</si>
  <si>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</si>
  <si>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</si>
  <si>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</si>
  <si>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</si>
  <si>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</si>
  <si>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</si>
  <si>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</si>
  <si>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</si>
  <si>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</si>
  <si>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</si>
  <si>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</si>
  <si>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</si>
  <si>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</si>
  <si>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</si>
  <si>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</si>
  <si>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</si>
  <si>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</si>
  <si>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</si>
  <si>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</si>
  <si>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</si>
  <si>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</si>
  <si>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</si>
  <si>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</si>
  <si>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</si>
  <si>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</si>
  <si>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</si>
  <si>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</si>
  <si>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</si>
  <si>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</si>
  <si>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</si>
  <si>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</si>
  <si>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</si>
  <si>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</si>
  <si>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</si>
  <si>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</si>
  <si>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</si>
  <si>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</si>
  <si>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</si>
  <si>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</si>
  <si>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</si>
  <si>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</si>
  <si>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</si>
  <si>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</si>
  <si>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</si>
  <si>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</si>
  <si>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</si>
  <si>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</si>
  <si>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</si>
  <si>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</si>
  <si>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</si>
  <si>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</si>
  <si>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</si>
  <si>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</si>
  <si>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</si>
  <si>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</si>
  <si>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</si>
  <si>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</si>
  <si>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</si>
  <si>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</si>
  <si>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</si>
  <si>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</si>
  <si>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</si>
  <si>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</si>
  <si>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</si>
  <si>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</si>
  <si>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</si>
  <si>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</si>
  <si>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</si>
  <si>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</si>
  <si>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</si>
  <si>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</si>
  <si>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</si>
  <si>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</si>
  <si>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</si>
  <si>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</si>
  <si>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</si>
  <si>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</si>
  <si>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</si>
  <si>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</si>
  <si>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</si>
  <si>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</si>
  <si>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</si>
  <si>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</si>
  <si>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</si>
  <si>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</si>
  <si>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</si>
  <si>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</si>
  <si>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</si>
  <si>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</si>
  <si>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</si>
  <si>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</si>
  <si>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</si>
  <si>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</si>
  <si>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</si>
  <si>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</si>
  <si>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</si>
  <si>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</si>
  <si>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</si>
  <si>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</si>
  <si>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</si>
  <si>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</si>
  <si>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</si>
  <si>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</si>
  <si>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</si>
  <si>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</si>
  <si>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</si>
  <si>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</si>
  <si>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</si>
  <si>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</si>
  <si>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</si>
  <si>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</si>
  <si>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</si>
  <si>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</si>
  <si>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</si>
  <si>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</si>
  <si>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</si>
  <si>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</si>
  <si>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</si>
  <si>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</si>
  <si>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</si>
  <si>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</si>
  <si>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</si>
  <si>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</si>
  <si>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</si>
  <si>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</si>
  <si>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</si>
  <si>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</si>
  <si>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</si>
  <si>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</si>
  <si>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</si>
  <si>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</si>
  <si>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</si>
  <si>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</si>
  <si>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</si>
  <si>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</si>
  <si>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</si>
  <si>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</si>
  <si>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</si>
  <si>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</si>
  <si>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</si>
  <si>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</si>
  <si>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</si>
  <si>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</si>
  <si>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</si>
  <si>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</si>
  <si>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</si>
  <si>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</si>
  <si>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</si>
  <si>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</si>
  <si>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</si>
  <si>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</si>
  <si>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</si>
  <si>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</si>
  <si>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</si>
  <si>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</si>
  <si>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</si>
  <si>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</si>
  <si>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</si>
  <si>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</si>
  <si>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</si>
  <si>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</si>
  <si>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</si>
  <si>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</si>
  <si>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</si>
  <si>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</si>
  <si>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</si>
  <si>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</si>
  <si>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</si>
  <si>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</si>
  <si>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</si>
  <si>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</si>
  <si>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</si>
  <si>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</si>
  <si>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</si>
  <si>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</si>
  <si>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</si>
  <si>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</si>
  <si>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</si>
  <si>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</si>
  <si>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</si>
  <si>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</si>
  <si>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</si>
  <si>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</si>
  <si>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</si>
  <si>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</si>
  <si>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</si>
  <si>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</si>
  <si>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</si>
  <si>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</si>
  <si>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</si>
  <si>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</si>
  <si>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</si>
  <si>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</si>
  <si>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</si>
  <si>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</si>
  <si>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</si>
  <si>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</si>
  <si>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</si>
  <si>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</si>
  <si>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</si>
  <si>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</si>
  <si>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</si>
  <si>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</si>
  <si>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</si>
  <si>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</si>
  <si>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</si>
  <si>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</si>
  <si>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</si>
  <si>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</si>
  <si>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</si>
  <si>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</si>
  <si>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</si>
  <si>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</si>
  <si>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</si>
  <si>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</si>
  <si>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</si>
  <si>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</si>
  <si>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</si>
  <si>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</si>
  <si>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</si>
  <si>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</si>
  <si>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</si>
  <si>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</si>
  <si>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</si>
  <si>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</si>
  <si>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</si>
  <si>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</si>
  <si>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</si>
  <si>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</si>
  <si>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</si>
  <si>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</si>
  <si>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</si>
  <si>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</si>
  <si>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</si>
  <si>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</si>
  <si>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</si>
  <si>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</si>
  <si>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</si>
  <si>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</si>
  <si>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</si>
  <si>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</si>
  <si>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</si>
  <si>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</si>
  <si>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</si>
  <si>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</si>
  <si>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</si>
  <si>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</si>
  <si>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</si>
  <si>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</si>
  <si>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</si>
  <si>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</si>
  <si>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</si>
  <si>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</si>
  <si>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</si>
  <si>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</si>
  <si>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</si>
  <si>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</si>
  <si>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</si>
  <si>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</si>
  <si>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</si>
  <si>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</si>
  <si>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</si>
  <si>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</si>
  <si>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</si>
  <si>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</si>
  <si>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</si>
  <si>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</si>
  <si>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</si>
  <si>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</si>
  <si>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</si>
  <si>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</si>
  <si>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</si>
  <si>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</si>
  <si>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</si>
  <si>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</si>
  <si>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</si>
  <si>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</si>
  <si>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</si>
  <si>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</si>
  <si>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</si>
  <si>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</si>
  <si>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</si>
  <si>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</si>
  <si>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</si>
  <si>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</si>
  <si>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</si>
  <si>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</si>
  <si>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</si>
  <si>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</si>
  <si>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</si>
  <si>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</si>
  <si>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</si>
  <si>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</si>
  <si>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</si>
  <si>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</si>
  <si>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</si>
  <si>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</si>
  <si>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</si>
  <si>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</si>
  <si>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</si>
  <si>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</si>
  <si>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</si>
  <si>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</si>
  <si>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</si>
  <si>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</si>
  <si>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</si>
  <si>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</si>
  <si>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</si>
  <si>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</si>
  <si>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</si>
  <si>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</si>
  <si>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</si>
  <si>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</si>
  <si>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</si>
  <si>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</si>
  <si>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</si>
  <si>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</si>
  <si>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</si>
  <si>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</si>
  <si>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</si>
  <si>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</si>
  <si>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</si>
  <si>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</si>
  <si>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</si>
  <si>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</si>
  <si>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</si>
  <si>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</si>
  <si>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</si>
  <si>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</si>
  <si>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</si>
  <si>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</si>
  <si>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</si>
  <si>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</si>
  <si>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</si>
  <si>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</si>
  <si>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</si>
  <si>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</si>
  <si>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</si>
  <si>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</si>
  <si>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</si>
  <si>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</si>
  <si>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</si>
  <si>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</si>
  <si>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</si>
  <si>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</si>
  <si>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</si>
  <si>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</si>
  <si>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</si>
  <si>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</si>
  <si>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</si>
  <si>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</si>
  <si>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</si>
  <si>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</si>
  <si>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</si>
  <si>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</si>
  <si>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</si>
  <si>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</si>
  <si>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</si>
  <si>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</si>
  <si>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</si>
  <si>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</si>
  <si>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</si>
  <si>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</si>
  <si>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</si>
  <si>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</si>
  <si>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</si>
  <si>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</si>
  <si>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</si>
  <si>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</si>
  <si>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</si>
  <si>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</si>
  <si>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</si>
  <si>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</si>
  <si>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</si>
  <si>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</si>
  <si>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</si>
  <si>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</si>
  <si>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</si>
  <si>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</si>
  <si>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</si>
  <si>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</si>
  <si>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</si>
  <si>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</si>
  <si>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</si>
  <si>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</si>
  <si>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</si>
  <si>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</si>
  <si>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</si>
  <si>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</si>
  <si>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</si>
  <si>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</si>
  <si>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</si>
  <si>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</si>
  <si>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</si>
  <si>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</si>
  <si>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</si>
  <si>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</si>
  <si>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</si>
  <si>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</si>
  <si>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</si>
  <si>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</si>
  <si>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</si>
  <si>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</si>
  <si>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</si>
  <si>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</si>
  <si>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</si>
  <si>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</si>
  <si>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</si>
  <si>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</si>
  <si>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</si>
  <si>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</si>
  <si>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</si>
  <si>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</si>
  <si>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</si>
  <si>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</si>
  <si>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</si>
  <si>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</si>
  <si>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</si>
  <si>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</si>
  <si>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</si>
  <si>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</si>
  <si>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</si>
  <si>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</si>
  <si>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</si>
  <si>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</si>
  <si>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</si>
  <si>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</si>
  <si>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</si>
  <si>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</si>
  <si>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</si>
  <si>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</si>
  <si>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</si>
  <si>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</si>
  <si>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</si>
  <si>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</si>
  <si>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</si>
  <si>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</si>
  <si>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</si>
  <si>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</si>
  <si>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</si>
  <si>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</si>
  <si>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</si>
  <si>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</si>
  <si>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</si>
  <si>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</si>
  <si>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</si>
  <si>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</si>
  <si>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</si>
  <si>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</si>
  <si>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</si>
  <si>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</si>
  <si>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</si>
  <si>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</si>
  <si>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</si>
  <si>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</si>
  <si>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</si>
  <si>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</si>
  <si>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</si>
  <si>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</si>
  <si>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</si>
  <si>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</si>
  <si>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</si>
  <si>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</si>
  <si>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</si>
  <si>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</si>
  <si>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</si>
  <si>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</si>
  <si>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</si>
  <si>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</si>
  <si>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</si>
  <si>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</si>
  <si>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</si>
  <si>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</si>
  <si>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</si>
  <si>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</si>
  <si>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</si>
  <si>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</si>
  <si>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</si>
  <si>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</si>
  <si>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</si>
  <si>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</si>
  <si>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</si>
  <si>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</si>
  <si>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</si>
  <si>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</si>
  <si>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</si>
  <si>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</si>
  <si>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</si>
  <si>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</si>
  <si>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</si>
  <si>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</si>
  <si>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</si>
  <si>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</si>
  <si>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</si>
  <si>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</si>
  <si>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</si>
  <si>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</si>
  <si>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</si>
  <si>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</si>
  <si>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</si>
  <si>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</si>
  <si>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</si>
  <si>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</si>
  <si>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</si>
  <si>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</si>
  <si>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</si>
  <si>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</si>
  <si>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</si>
  <si>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</si>
  <si>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</si>
  <si>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</si>
  <si>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</si>
  <si>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</si>
  <si>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</si>
  <si>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</si>
  <si>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</si>
  <si>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</si>
  <si>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</si>
  <si>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</si>
  <si>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</si>
  <si>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</si>
  <si>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</si>
  <si>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</si>
  <si>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</si>
  <si>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</si>
  <si>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</si>
  <si>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</si>
  <si>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</si>
  <si>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</si>
  <si>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</si>
  <si>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</si>
  <si>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</si>
  <si>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</si>
  <si>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</si>
  <si>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</si>
  <si>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</si>
  <si>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</si>
  <si>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</si>
  <si>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</si>
  <si>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</si>
  <si>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</si>
  <si>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</si>
  <si>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</si>
  <si>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</si>
  <si>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</si>
  <si>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</si>
  <si>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</si>
  <si>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</si>
  <si>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</si>
  <si>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</si>
  <si>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</si>
  <si>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</si>
  <si>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</si>
  <si>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</si>
  <si>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</si>
  <si>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</si>
  <si>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</si>
  <si>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</si>
  <si>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</si>
  <si>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</si>
  <si>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</si>
  <si>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</si>
  <si>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</si>
  <si>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</si>
  <si>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</si>
  <si>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</si>
  <si>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</si>
  <si>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</si>
  <si>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</si>
  <si>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</si>
  <si>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</si>
  <si>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</si>
  <si>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</si>
  <si>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</si>
  <si>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</si>
  <si>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</si>
  <si>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</si>
  <si>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</si>
  <si>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</si>
  <si>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</si>
  <si>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</si>
  <si>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</si>
  <si>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</si>
  <si>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</si>
  <si>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</si>
  <si>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</si>
  <si>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</si>
  <si>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</si>
  <si>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</si>
  <si>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</si>
  <si>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</si>
  <si>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</si>
  <si>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</si>
  <si>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</si>
  <si>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</si>
  <si>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</si>
  <si>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</si>
  <si>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</si>
  <si>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</si>
  <si>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</si>
  <si>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</si>
  <si>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</si>
  <si>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</si>
  <si>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</si>
  <si>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</si>
  <si>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</si>
  <si>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</si>
  <si>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</si>
  <si>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</si>
  <si>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</si>
  <si>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</si>
  <si>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</si>
  <si>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</si>
  <si>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</si>
  <si>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</si>
  <si>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</si>
  <si>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</si>
  <si>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</si>
  <si>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</si>
  <si>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</si>
  <si>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</si>
  <si>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</si>
  <si>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</si>
  <si>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</si>
  <si>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</si>
  <si>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</si>
  <si>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</si>
  <si>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</si>
  <si>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</si>
  <si>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</si>
  <si>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</si>
  <si>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</si>
  <si>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</si>
  <si>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</si>
  <si>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</si>
  <si>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</si>
  <si>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</si>
  <si>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</si>
  <si>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</si>
  <si>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</si>
  <si>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</si>
  <si>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</si>
  <si>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</si>
  <si>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</si>
  <si>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</si>
  <si>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</si>
  <si>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</si>
  <si>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</si>
  <si>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</si>
  <si>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</si>
  <si>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</si>
  <si>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</si>
  <si>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</si>
  <si>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</si>
  <si>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</si>
  <si>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</si>
  <si>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</si>
  <si>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</si>
  <si>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</si>
  <si>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</si>
  <si>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</si>
  <si>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</si>
  <si>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</si>
  <si>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</si>
  <si>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</si>
  <si>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</si>
  <si>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</si>
  <si>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</si>
  <si>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</si>
  <si>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</si>
  <si>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</si>
  <si>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</si>
  <si>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</si>
  <si>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</si>
  <si>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</si>
  <si>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</si>
  <si>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</si>
  <si>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</si>
  <si>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</si>
  <si>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</si>
  <si>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</si>
  <si>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</si>
  <si>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</si>
  <si>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</si>
  <si>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</si>
  <si>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</si>
  <si>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</si>
  <si>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</si>
  <si>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</si>
  <si>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</si>
  <si>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</si>
  <si>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</si>
  <si>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</si>
  <si>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</si>
  <si>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</si>
  <si>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</si>
  <si>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</si>
  <si>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</si>
  <si>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</si>
  <si>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</si>
  <si>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</si>
  <si>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</si>
  <si>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</si>
  <si>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</si>
  <si>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</si>
  <si>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</si>
  <si>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</si>
  <si>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</si>
  <si>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</si>
  <si>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</si>
  <si>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</si>
  <si>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</si>
  <si>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</si>
  <si>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</si>
  <si>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</si>
  <si>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</si>
  <si>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</si>
  <si>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</si>
  <si>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</si>
  <si>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</si>
  <si>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</si>
  <si>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</si>
  <si>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</si>
  <si>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</si>
  <si>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</si>
  <si>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</si>
  <si>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</si>
  <si>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</si>
  <si>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</si>
  <si>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</si>
  <si>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</si>
  <si>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</si>
  <si>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</si>
  <si>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</si>
  <si>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</si>
  <si>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</si>
  <si>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</si>
  <si>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</si>
  <si>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</si>
  <si>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</si>
  <si>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</si>
  <si>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</si>
  <si>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</si>
  <si>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</si>
  <si>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</si>
  <si>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</si>
  <si>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</si>
  <si>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</si>
  <si>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</si>
  <si>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</si>
  <si>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</si>
  <si>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</si>
  <si>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</si>
  <si>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</si>
  <si>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</si>
  <si>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</si>
  <si>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</si>
  <si>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</si>
  <si>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</si>
  <si>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</si>
  <si>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</si>
  <si>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</si>
  <si>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</si>
  <si>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</si>
  <si>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</si>
  <si>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</si>
  <si>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</si>
  <si>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</si>
  <si>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</si>
  <si>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</si>
  <si>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</si>
  <si>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</si>
  <si>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</si>
  <si>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</si>
  <si>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</si>
  <si>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</si>
  <si>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</si>
  <si>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</si>
  <si>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</si>
  <si>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</si>
  <si>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</si>
  <si>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</si>
  <si>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</si>
  <si>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</si>
  <si>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</si>
  <si>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</si>
  <si>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</si>
  <si>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</si>
  <si>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</si>
  <si>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</si>
  <si>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</si>
  <si>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</si>
  <si>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</si>
  <si>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</si>
  <si>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</si>
  <si>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</si>
  <si>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</si>
  <si>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</si>
  <si>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</si>
  <si>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</si>
  <si>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</si>
  <si>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</si>
  <si>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</si>
  <si>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</si>
  <si>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</si>
  <si>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</si>
  <si>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</si>
  <si>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</si>
  <si>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</si>
  <si>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</si>
  <si>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</si>
  <si>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</si>
  <si>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</si>
  <si>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</si>
  <si>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</si>
  <si>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</si>
  <si>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</si>
  <si>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</si>
  <si>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</si>
  <si>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</si>
  <si>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</si>
  <si>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</si>
  <si>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</si>
  <si>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</si>
  <si>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</si>
  <si>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</si>
  <si>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</si>
  <si>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</si>
  <si>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</si>
  <si>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</si>
  <si>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</si>
  <si>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</si>
  <si>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</si>
  <si>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</si>
  <si>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</si>
  <si>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</si>
  <si>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</si>
  <si>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</si>
  <si>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</si>
  <si>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</si>
  <si>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</si>
  <si>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</si>
  <si>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</si>
  <si>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</si>
  <si>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</si>
  <si>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</si>
  <si>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</si>
  <si>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</si>
  <si>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</si>
  <si>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</si>
  <si>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</si>
  <si>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</si>
  <si>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</si>
  <si>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</si>
  <si>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</si>
  <si>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</si>
  <si>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</si>
  <si>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</si>
  <si>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</si>
  <si>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</si>
  <si>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</si>
  <si>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</si>
  <si>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</si>
  <si>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</si>
  <si>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</si>
  <si>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</si>
  <si>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</si>
  <si>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</si>
  <si>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</si>
  <si>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</si>
  <si>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</si>
  <si>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</si>
  <si>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</si>
  <si>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</si>
  <si>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</si>
  <si>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</si>
  <si>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</si>
  <si>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</si>
  <si>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</si>
  <si>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</si>
  <si>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</si>
  <si>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</si>
  <si>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</si>
  <si>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</si>
  <si>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</si>
  <si>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</si>
  <si>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</si>
  <si>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</si>
  <si>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</si>
  <si>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</si>
  <si>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</si>
  <si>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</si>
  <si>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</si>
  <si>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</si>
  <si>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</si>
  <si>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</si>
  <si>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</si>
  <si>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</si>
  <si>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</si>
  <si>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</si>
  <si>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</si>
  <si>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</si>
  <si>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</si>
  <si>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</si>
  <si>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</si>
  <si>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</si>
  <si>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</si>
  <si>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</si>
  <si>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</si>
  <si>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</si>
  <si>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</si>
  <si>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</si>
  <si>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</si>
  <si>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</si>
  <si>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</si>
  <si>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</si>
  <si>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</si>
  <si>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</si>
  <si>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</si>
  <si>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</si>
  <si>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</si>
  <si>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</si>
  <si>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</si>
  <si>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</si>
  <si>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</si>
  <si>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</si>
  <si>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</si>
  <si>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</si>
  <si>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</si>
  <si>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</si>
  <si>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</si>
  <si>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</si>
  <si>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</si>
  <si>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</si>
  <si>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</si>
  <si>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</si>
  <si>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</si>
  <si>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</si>
  <si>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</si>
  <si>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</si>
  <si>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</si>
  <si>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</si>
  <si>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</si>
  <si>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</si>
  <si>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</si>
  <si>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</si>
  <si>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</si>
  <si>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</si>
  <si>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</si>
  <si>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</si>
  <si>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</si>
  <si>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</si>
  <si>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</si>
  <si>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</si>
  <si>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</si>
  <si>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</si>
  <si>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</si>
  <si>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</si>
  <si>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</si>
  <si>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</si>
  <si>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</si>
  <si>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</si>
  <si>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</si>
  <si>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</si>
  <si>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</si>
  <si>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</si>
  <si>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</si>
  <si>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</si>
  <si>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</si>
  <si>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</si>
  <si>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</si>
  <si>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</si>
  <si>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</si>
  <si>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</si>
  <si>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</si>
  <si>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</si>
  <si>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</si>
  <si>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</si>
  <si>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</si>
  <si>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</si>
  <si>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</si>
  <si>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</si>
  <si>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</si>
  <si>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</si>
  <si>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</si>
  <si>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</si>
  <si>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</si>
  <si>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</si>
  <si>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</si>
  <si>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</si>
  <si>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</si>
  <si>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</si>
  <si>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</si>
  <si>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</si>
  <si>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</si>
  <si>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</si>
  <si>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</si>
  <si>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</si>
  <si>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</si>
  <si>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</si>
  <si>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</si>
  <si>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</si>
  <si>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</si>
  <si>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</si>
  <si>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</si>
  <si>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</si>
  <si>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</si>
  <si>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</si>
  <si>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</si>
  <si>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</si>
  <si>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</si>
  <si>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</si>
  <si>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</si>
  <si>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</si>
  <si>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</si>
  <si>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</si>
  <si>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</si>
  <si>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</si>
  <si>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</si>
  <si>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</si>
  <si>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</si>
  <si>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</si>
  <si>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</si>
  <si>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</si>
  <si>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</si>
  <si>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</si>
  <si>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</si>
  <si>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</si>
  <si>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</si>
  <si>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</si>
  <si>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</si>
  <si>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</si>
  <si>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</si>
  <si>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</si>
  <si>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</si>
  <si>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</si>
  <si>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</si>
  <si>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</si>
  <si>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</si>
  <si>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</si>
  <si>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</si>
  <si>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</si>
  <si>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</si>
  <si>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</si>
  <si>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</si>
  <si>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</si>
  <si>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</si>
  <si>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</si>
  <si>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</si>
  <si>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</si>
  <si>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</si>
  <si>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</si>
  <si>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</si>
  <si>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</si>
  <si>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</si>
  <si>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</si>
  <si>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</si>
  <si>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</si>
  <si>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</si>
  <si>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</si>
  <si>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</si>
  <si>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</si>
  <si>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</si>
  <si>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</si>
  <si>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</si>
  <si>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</si>
  <si>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</si>
  <si>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</si>
  <si>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</si>
  <si>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</si>
  <si>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</si>
  <si>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</si>
  <si>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</si>
  <si>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</si>
  <si>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</si>
  <si>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</si>
  <si>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</si>
  <si>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</si>
  <si>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</si>
  <si>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</si>
  <si>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</si>
  <si>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</si>
  <si>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</si>
  <si>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</si>
  <si>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</si>
  <si>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</si>
  <si>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</si>
  <si>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</si>
  <si>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</si>
  <si>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</si>
  <si>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</si>
  <si>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</si>
  <si>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</si>
  <si>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</si>
  <si>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</si>
  <si>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</si>
  <si>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</si>
  <si>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</si>
  <si>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</si>
  <si>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</si>
  <si>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</si>
  <si>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</si>
  <si>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</si>
  <si>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</si>
  <si>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</si>
  <si>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</si>
  <si>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</si>
  <si>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</si>
  <si>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</si>
  <si>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</si>
  <si>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</si>
  <si>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</si>
  <si>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</si>
  <si>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</si>
  <si>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</si>
  <si>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</si>
  <si>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</si>
  <si>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</si>
  <si>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</si>
  <si>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</si>
  <si>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</si>
  <si>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</si>
  <si>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</si>
  <si>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</si>
  <si>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</si>
  <si>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</si>
  <si>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</si>
  <si>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</si>
  <si>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</si>
  <si>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</si>
  <si>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</si>
  <si>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</si>
  <si>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</si>
  <si>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</si>
  <si>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</si>
  <si>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</si>
  <si>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</si>
  <si>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</si>
  <si>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</si>
  <si>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</si>
  <si>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</si>
  <si>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</si>
  <si>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</si>
  <si>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</si>
  <si>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</si>
  <si>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</si>
  <si>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</si>
  <si>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</si>
  <si>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</si>
  <si>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</si>
  <si>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</si>
  <si>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</si>
  <si>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</si>
  <si>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</si>
  <si>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</si>
  <si>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</si>
  <si>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</si>
  <si>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</si>
  <si>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</si>
  <si>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</si>
  <si>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</si>
  <si>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</si>
  <si>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</si>
  <si>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</si>
  <si>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</si>
  <si>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</si>
  <si>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</si>
  <si>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</si>
  <si>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</si>
  <si>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</si>
  <si>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</si>
  <si>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</si>
  <si>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</si>
  <si>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</si>
  <si>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</si>
  <si>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</si>
  <si>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</si>
  <si>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</si>
  <si>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</si>
  <si>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</si>
  <si>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</si>
  <si>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</si>
  <si>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</si>
  <si>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</si>
  <si>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</si>
  <si>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</si>
  <si>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</si>
  <si>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</si>
  <si>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</si>
  <si>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</si>
  <si>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</si>
  <si>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</si>
  <si>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</si>
  <si>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</si>
  <si>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</si>
  <si>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</si>
  <si>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</si>
  <si>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</si>
  <si>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</si>
  <si>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</si>
  <si>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</si>
  <si>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</si>
  <si>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</si>
  <si>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</si>
  <si>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</si>
  <si>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</si>
  <si>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</si>
  <si>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</si>
  <si>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</si>
  <si>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</si>
  <si>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</si>
  <si>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</si>
  <si>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</si>
  <si>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</si>
  <si>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</si>
  <si>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</si>
  <si>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</si>
  <si>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</si>
  <si>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</si>
  <si>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</si>
  <si>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</si>
  <si>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</si>
  <si>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</si>
  <si>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</si>
  <si>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</si>
  <si>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</si>
  <si>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</si>
  <si>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</si>
  <si>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</si>
  <si>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</si>
  <si>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</si>
  <si>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</si>
  <si>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</si>
  <si>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</si>
  <si>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</si>
  <si>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</si>
  <si>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</si>
  <si>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</si>
  <si>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</si>
  <si>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</si>
  <si>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</si>
  <si>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</si>
  <si>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</si>
  <si>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</si>
  <si>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</si>
  <si>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</si>
  <si>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</si>
  <si>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</si>
  <si>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</si>
  <si>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</si>
  <si>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</si>
  <si>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</si>
  <si>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</si>
  <si>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</si>
  <si>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</si>
  <si>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</si>
  <si>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</si>
  <si>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</si>
  <si>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</si>
  <si>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</si>
  <si>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</si>
  <si>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</si>
  <si>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</si>
  <si>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</si>
  <si>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</si>
  <si>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</si>
  <si>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</si>
  <si>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</si>
  <si>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</si>
  <si>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</si>
  <si>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</si>
  <si>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</si>
  <si>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</si>
  <si>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</si>
  <si>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</si>
  <si>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</si>
  <si>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</si>
  <si>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</si>
  <si>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</si>
  <si>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</si>
  <si>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</si>
  <si>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</si>
  <si>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</si>
  <si>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</si>
  <si>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</si>
  <si>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</si>
  <si>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</si>
  <si>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</si>
  <si>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</si>
  <si>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</si>
  <si>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</si>
  <si>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</si>
  <si>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</si>
  <si>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</si>
  <si>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</si>
  <si>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</si>
  <si>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</si>
  <si>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</si>
  <si>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</si>
  <si>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</si>
  <si>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</si>
  <si>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</si>
  <si>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</si>
  <si>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</si>
  <si>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</si>
  <si>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</si>
  <si>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</si>
  <si>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</si>
  <si>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</si>
  <si>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</si>
  <si>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</si>
  <si>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</si>
  <si>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</si>
  <si>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</si>
  <si>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</si>
  <si>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</si>
  <si>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</si>
  <si>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</si>
  <si>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</si>
  <si>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</si>
  <si>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</si>
  <si>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</si>
  <si>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</si>
  <si>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</si>
  <si>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</si>
  <si>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</si>
  <si>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</si>
  <si>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</si>
  <si>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</si>
  <si>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</si>
  <si>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</si>
  <si>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</si>
  <si>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</si>
  <si>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</si>
  <si>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</si>
  <si>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</si>
  <si>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</si>
  <si>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</si>
  <si>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</si>
  <si>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</si>
  <si>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</si>
  <si>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</si>
  <si>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</si>
  <si>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</si>
  <si>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</si>
  <si>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</si>
  <si>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</si>
  <si>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</si>
  <si>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</si>
  <si>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</si>
  <si>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</si>
  <si>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</si>
  <si>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</si>
  <si>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</si>
  <si>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</si>
  <si>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</si>
  <si>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</si>
  <si>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</si>
  <si>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</si>
  <si>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</si>
  <si>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</si>
  <si>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</si>
  <si>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</si>
  <si>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</si>
  <si>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</si>
  <si>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</si>
  <si>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</si>
  <si>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</si>
  <si>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</si>
  <si>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</si>
  <si>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</si>
  <si>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</si>
  <si>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</si>
  <si>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</si>
  <si>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</si>
  <si>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</si>
  <si>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</si>
  <si>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</si>
  <si>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</si>
  <si>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</si>
  <si>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</si>
  <si>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</si>
  <si>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</si>
  <si>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</si>
  <si>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</si>
  <si>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</si>
  <si>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</si>
  <si>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</si>
  <si>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</si>
  <si>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</si>
  <si>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</si>
  <si>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</si>
  <si>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</si>
  <si>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</si>
  <si>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</si>
  <si>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</si>
  <si>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</si>
  <si>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</si>
  <si>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</si>
  <si>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</si>
  <si>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</si>
  <si>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</si>
  <si>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</si>
  <si>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</si>
  <si>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</si>
  <si>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</si>
  <si>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</si>
  <si>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</si>
  <si>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</si>
  <si>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</si>
  <si>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</si>
  <si>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</si>
  <si>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</si>
  <si>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</si>
  <si>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</si>
  <si>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</si>
  <si>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</si>
  <si>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</si>
  <si>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</si>
  <si>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</si>
  <si>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</si>
  <si>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</si>
  <si>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</si>
  <si>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</si>
  <si>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</si>
  <si>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</si>
  <si>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</si>
  <si>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</si>
  <si>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</si>
  <si>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</si>
  <si>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</si>
  <si>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</si>
  <si>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</si>
  <si>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</si>
  <si>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</si>
  <si>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</si>
  <si>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</si>
  <si>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</si>
  <si>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</si>
  <si>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</si>
  <si>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</si>
  <si>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</si>
  <si>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</si>
  <si>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</si>
  <si>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</si>
  <si>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</si>
  <si>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</si>
  <si>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</si>
  <si>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</si>
  <si>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</si>
  <si>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</si>
  <si>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</si>
  <si>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</si>
  <si>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</si>
  <si>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</si>
  <si>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</si>
  <si>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</si>
  <si>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</si>
  <si>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</si>
  <si>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</si>
  <si>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</si>
  <si>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</si>
  <si>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</si>
  <si>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</si>
  <si>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</si>
  <si>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</si>
  <si>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</si>
  <si>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</si>
  <si>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</si>
  <si>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</si>
  <si>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</si>
  <si>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</si>
  <si>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</si>
  <si>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</si>
  <si>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</si>
  <si>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</si>
  <si>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</si>
  <si>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</si>
  <si>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</si>
  <si>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</si>
  <si>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</si>
  <si>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</si>
  <si>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</si>
  <si>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</si>
  <si>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</si>
  <si>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</si>
  <si>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</si>
  <si>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</si>
  <si>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</si>
  <si>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</si>
  <si>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</si>
  <si>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</si>
  <si>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</si>
  <si>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</si>
  <si>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</si>
  <si>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</si>
  <si>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</si>
  <si>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</si>
  <si>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</si>
  <si>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</si>
  <si>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</si>
  <si>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</si>
  <si>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</si>
  <si>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</si>
  <si>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</si>
  <si>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</si>
  <si>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</si>
  <si>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</si>
  <si>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</si>
  <si>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</si>
  <si>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</si>
  <si>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</si>
  <si>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</si>
  <si>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</si>
  <si>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</si>
  <si>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</si>
  <si>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</si>
  <si>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</si>
  <si>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</si>
  <si>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</si>
  <si>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</si>
  <si>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</si>
  <si>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</si>
  <si>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</si>
  <si>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</si>
  <si>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</si>
  <si>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</si>
  <si>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</si>
  <si>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</si>
  <si>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</si>
  <si>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</si>
  <si>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</si>
  <si>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</si>
  <si>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</si>
  <si>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</si>
  <si>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</si>
  <si>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</si>
  <si>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</si>
  <si>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</si>
  <si>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</si>
  <si>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</si>
  <si>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</si>
  <si>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</si>
  <si>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</si>
  <si>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</si>
  <si>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</si>
  <si>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</si>
  <si>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</si>
  <si>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</si>
  <si>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</si>
  <si>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</si>
  <si>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</si>
  <si>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</si>
  <si>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</si>
  <si>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</si>
  <si>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</si>
  <si>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</si>
  <si>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</si>
  <si>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</si>
  <si>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</si>
  <si>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</si>
  <si>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</si>
  <si>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</si>
  <si>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</si>
  <si>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</si>
  <si>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</si>
  <si>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</si>
  <si>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</si>
  <si>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</si>
  <si>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</si>
  <si>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</si>
  <si>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</si>
  <si>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</si>
  <si>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</si>
  <si>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</si>
  <si>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</si>
  <si>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</si>
  <si>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</si>
  <si>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</si>
  <si>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</si>
  <si>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</si>
  <si>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</si>
  <si>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</si>
  <si>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</si>
  <si>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</si>
  <si>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</si>
  <si>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</si>
  <si>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</si>
  <si>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</si>
  <si>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</si>
  <si>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</si>
  <si>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</si>
  <si>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</si>
  <si>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</si>
  <si>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</si>
  <si>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</si>
  <si>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</si>
  <si>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</si>
  <si>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</si>
  <si>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</si>
  <si>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</si>
  <si>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</si>
  <si>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</si>
  <si>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</si>
  <si>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</si>
  <si>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</si>
  <si>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</si>
  <si>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</si>
  <si>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</si>
  <si>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</si>
  <si>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</si>
  <si>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</si>
  <si>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</si>
  <si>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</si>
  <si>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</si>
  <si>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</si>
  <si>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</si>
  <si>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</si>
  <si>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</si>
  <si>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</si>
  <si>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</si>
  <si>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</si>
  <si>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</si>
  <si>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</si>
  <si>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</si>
  <si>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</si>
  <si>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</si>
  <si>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</si>
  <si>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</si>
  <si>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</si>
  <si>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</si>
  <si>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</si>
  <si>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</si>
  <si>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</si>
  <si>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</si>
  <si>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</si>
  <si>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</si>
  <si>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</si>
  <si>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</si>
  <si>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</si>
  <si>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</si>
  <si>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</si>
  <si>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</si>
  <si>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</si>
  <si>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</si>
  <si>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</si>
  <si>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</si>
  <si>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</si>
  <si>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</si>
  <si>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</si>
  <si>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</si>
  <si>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</si>
  <si>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</si>
  <si>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</si>
  <si>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</si>
  <si>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</si>
  <si>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</si>
  <si>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</si>
  <si>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</si>
  <si>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</si>
  <si>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</si>
  <si>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</si>
  <si>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</si>
  <si>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</si>
  <si>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</si>
  <si>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</si>
  <si>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</si>
  <si>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</si>
  <si>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</si>
  <si>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</si>
  <si>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</si>
  <si>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</si>
  <si>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</si>
  <si>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</si>
  <si>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</si>
  <si>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</si>
  <si>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</si>
  <si>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</si>
  <si>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</si>
  <si>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</si>
  <si>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</si>
  <si>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</si>
  <si>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</si>
  <si>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</si>
  <si>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</si>
  <si>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</si>
  <si>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</si>
  <si>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</si>
  <si>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</si>
  <si>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</si>
  <si>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</si>
  <si>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</si>
  <si>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</si>
  <si>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</si>
  <si>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</si>
  <si>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</si>
  <si>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</si>
  <si>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</si>
  <si>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</si>
  <si>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</si>
  <si>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</si>
  <si>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</si>
  <si>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</si>
  <si>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</si>
  <si>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</si>
  <si>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</si>
  <si>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</si>
  <si>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</si>
  <si>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</si>
  <si>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</si>
  <si>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</si>
  <si>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</si>
  <si>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</si>
  <si>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</si>
  <si>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</si>
  <si>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</si>
  <si>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</si>
  <si>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</si>
  <si>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</si>
  <si>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</si>
  <si>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</si>
  <si>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</si>
  <si>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</si>
  <si>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</si>
  <si>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</si>
  <si>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</si>
  <si>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</si>
  <si>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</si>
  <si>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</si>
  <si>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</si>
  <si>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</si>
  <si>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</si>
  <si>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</si>
  <si>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</si>
  <si>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</si>
  <si>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</si>
  <si>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</si>
  <si>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</si>
  <si>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</si>
  <si>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</si>
  <si>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</si>
  <si>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</si>
  <si>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</si>
  <si>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</si>
  <si>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</si>
  <si>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</si>
  <si>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</si>
  <si>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</si>
  <si>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</si>
  <si>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</si>
  <si>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</si>
  <si>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</si>
  <si>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</si>
  <si>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</si>
  <si>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</si>
  <si>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</si>
  <si>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</si>
  <si>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</si>
  <si>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</si>
  <si>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</si>
  <si>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</si>
  <si>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</si>
  <si>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</si>
  <si>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</si>
  <si>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</si>
  <si>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</si>
  <si>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</si>
  <si>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</si>
  <si>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</si>
  <si>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</si>
  <si>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</si>
  <si>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</si>
  <si>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</si>
  <si>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</si>
  <si>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</si>
  <si>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</si>
  <si>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</si>
  <si>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</si>
  <si>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</si>
  <si>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</si>
  <si>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</si>
  <si>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</si>
  <si>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</si>
  <si>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</si>
  <si>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</si>
  <si>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</si>
  <si>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</si>
  <si>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</si>
  <si>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</si>
  <si>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</si>
  <si>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</si>
  <si>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</si>
  <si>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</si>
  <si>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</si>
  <si>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</si>
  <si>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</si>
  <si>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</si>
  <si>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</si>
  <si>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</si>
  <si>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</si>
  <si>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</si>
  <si>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</si>
  <si>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</si>
  <si>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</si>
  <si>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</si>
  <si>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</si>
  <si>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</si>
  <si>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</si>
  <si>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</si>
  <si>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</si>
  <si>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</si>
  <si>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</si>
  <si>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</si>
  <si>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</si>
  <si>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</si>
  <si>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</si>
  <si>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</si>
  <si>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</si>
  <si>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</si>
  <si>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</si>
  <si>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</si>
  <si>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</si>
  <si>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</si>
  <si>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</si>
  <si>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</si>
  <si>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</si>
  <si>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</si>
  <si>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</si>
  <si>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</si>
  <si>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</si>
  <si>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</si>
  <si>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</si>
  <si>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</si>
  <si>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</si>
  <si>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</si>
  <si>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</si>
  <si>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</si>
  <si>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</si>
  <si>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</si>
  <si>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</si>
  <si>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</si>
  <si>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</si>
  <si>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</si>
  <si>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</si>
  <si>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</si>
  <si>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</si>
  <si>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</si>
  <si>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</si>
  <si>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</si>
  <si>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</si>
  <si>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</si>
  <si>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</si>
  <si>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</si>
  <si>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</si>
  <si>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</si>
  <si>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</si>
  <si>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</si>
  <si>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</si>
  <si>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</si>
  <si>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</si>
  <si>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</si>
  <si>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</si>
  <si>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</si>
  <si>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</si>
  <si>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</si>
  <si>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</si>
  <si>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</si>
  <si>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</si>
  <si>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</si>
  <si>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</si>
  <si>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</si>
  <si>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</si>
  <si>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</si>
  <si>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</si>
  <si>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</si>
  <si>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</si>
  <si>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</si>
  <si>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</si>
  <si>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</si>
  <si>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</si>
  <si>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</si>
  <si>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</si>
  <si>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</si>
  <si>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</si>
  <si>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</si>
  <si>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</si>
  <si>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</si>
  <si>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</si>
  <si>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</si>
  <si>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</si>
  <si>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</si>
  <si>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</si>
  <si>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</si>
  <si>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</si>
  <si>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</si>
  <si>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</si>
  <si>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</si>
  <si>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</si>
  <si>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</si>
  <si>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</si>
  <si>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</si>
  <si>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</si>
  <si>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</si>
  <si>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</si>
  <si>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</si>
  <si>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</si>
  <si>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</si>
  <si>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</si>
  <si>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</si>
  <si>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</si>
  <si>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</si>
  <si>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</si>
  <si>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</si>
  <si>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</si>
  <si>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</si>
  <si>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</si>
  <si>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</si>
  <si>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</si>
  <si>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</si>
  <si>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</si>
  <si>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</si>
  <si>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</si>
  <si>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</si>
  <si>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</si>
  <si>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</si>
  <si>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</si>
  <si>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</si>
  <si>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</si>
  <si>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</si>
  <si>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</si>
  <si>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</si>
  <si>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</si>
  <si>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</si>
  <si>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</si>
  <si>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</si>
  <si>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</si>
  <si>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</si>
  <si>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</si>
  <si>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</si>
  <si>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</si>
  <si>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</si>
  <si>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</si>
  <si>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</si>
  <si>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</si>
  <si>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</si>
  <si>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</si>
  <si>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</si>
  <si>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</si>
  <si>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</si>
  <si>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</si>
  <si>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</si>
  <si>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</si>
  <si>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</si>
  <si>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</si>
  <si>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</si>
  <si>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</si>
  <si>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</si>
  <si>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</si>
  <si>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</si>
  <si>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</si>
  <si>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</si>
  <si>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</si>
  <si>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</si>
  <si>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</si>
  <si>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</si>
  <si>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</si>
  <si>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</si>
  <si>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</si>
  <si>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</si>
  <si>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</si>
  <si>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</si>
  <si>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</si>
  <si>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</si>
  <si>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</si>
  <si>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</si>
  <si>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</si>
  <si>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</si>
  <si>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</si>
  <si>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</si>
  <si>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</si>
  <si>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</si>
  <si>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</si>
  <si>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</si>
  <si>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</si>
  <si>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</si>
  <si>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</si>
  <si>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</si>
  <si>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</si>
  <si>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</si>
  <si>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</si>
  <si>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</si>
  <si>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</si>
  <si>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</si>
  <si>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</si>
  <si>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</si>
  <si>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</si>
  <si>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</si>
  <si>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</si>
  <si>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</si>
  <si>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</si>
  <si>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</si>
  <si>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</si>
  <si>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</si>
  <si>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</si>
  <si>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</si>
  <si>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</si>
  <si>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</si>
  <si>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</si>
  <si>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</si>
  <si>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</si>
  <si>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</si>
  <si>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</si>
  <si>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</si>
  <si>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</si>
  <si>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</si>
  <si>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</si>
  <si>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</si>
  <si>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</si>
  <si>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</si>
  <si>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</si>
  <si>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</si>
  <si>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</si>
  <si>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</si>
  <si>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</si>
  <si>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</si>
  <si>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</si>
  <si>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</si>
  <si>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</si>
  <si>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</si>
  <si>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</si>
  <si>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</si>
  <si>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</si>
  <si>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</si>
  <si>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</si>
  <si>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</si>
  <si>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</si>
  <si>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</si>
  <si>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</si>
  <si>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</si>
  <si>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</si>
  <si>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</si>
  <si>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</si>
  <si>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</si>
  <si>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</si>
  <si>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</si>
  <si>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</si>
  <si>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</si>
  <si>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</si>
  <si>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</si>
  <si>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</si>
  <si>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</si>
  <si>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</si>
  <si>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</si>
  <si>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</si>
  <si>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</si>
  <si>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</si>
  <si>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</si>
  <si>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</si>
  <si>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</si>
  <si>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</si>
  <si>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</si>
  <si>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</si>
  <si>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</si>
  <si>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</si>
  <si>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</si>
  <si>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</si>
  <si>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</si>
  <si>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</si>
  <si>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</si>
  <si>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</si>
  <si>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</si>
  <si>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</si>
  <si>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</si>
  <si>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</si>
  <si>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</si>
  <si>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</si>
  <si>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</si>
  <si>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</si>
  <si>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</si>
  <si>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</si>
  <si>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</si>
  <si>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</si>
  <si>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</si>
  <si>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</si>
  <si>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</si>
  <si>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</si>
  <si>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</si>
  <si>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</si>
  <si>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</si>
  <si>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</si>
  <si>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</si>
  <si>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</si>
  <si>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</si>
  <si>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</si>
  <si>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</si>
  <si>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</si>
  <si>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</si>
  <si>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</si>
  <si>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</si>
  <si>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</si>
  <si>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</si>
  <si>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</si>
  <si>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</si>
  <si>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</si>
  <si>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</si>
  <si>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</si>
  <si>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</si>
  <si>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</si>
  <si>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</si>
  <si>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</si>
  <si>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</si>
  <si>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</si>
  <si>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</si>
  <si>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</si>
  <si>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</si>
  <si>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</si>
  <si>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</si>
  <si>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</si>
  <si>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</si>
  <si>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</si>
  <si>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</si>
  <si>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</si>
  <si>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</si>
  <si>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</si>
  <si>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</si>
  <si>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</si>
  <si>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</si>
  <si>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</si>
  <si>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</si>
  <si>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</si>
  <si>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</si>
  <si>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</si>
  <si>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</si>
  <si>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</si>
  <si>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</si>
  <si>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</si>
  <si>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</si>
  <si>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</si>
  <si>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</si>
  <si>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</si>
  <si>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</si>
  <si>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</si>
  <si>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</si>
  <si>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</si>
  <si>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</si>
  <si>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</si>
  <si>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</si>
  <si>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</si>
  <si>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</si>
  <si>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</si>
  <si>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</si>
  <si>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</si>
  <si>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</si>
  <si>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</si>
  <si>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</si>
  <si>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</si>
  <si>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</si>
  <si>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</si>
  <si>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</si>
  <si>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</si>
  <si>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</si>
  <si>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</si>
  <si>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</si>
  <si>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</si>
  <si>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</si>
  <si>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</si>
  <si>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</si>
  <si>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</si>
  <si>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</si>
  <si>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</si>
  <si>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</si>
  <si>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</si>
  <si>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</si>
  <si>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</si>
  <si>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</si>
  <si>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</si>
  <si>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</si>
  <si>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</si>
  <si>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</si>
  <si>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</si>
  <si>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</si>
  <si>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</si>
  <si>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</si>
  <si>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</si>
  <si>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</si>
  <si>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</si>
  <si>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</si>
  <si>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</si>
  <si>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</si>
  <si>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</si>
  <si>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</si>
  <si>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</si>
  <si>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</si>
  <si>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</si>
  <si>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</si>
  <si>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</si>
  <si>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</si>
  <si>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</si>
  <si>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</si>
  <si>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</si>
  <si>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</si>
  <si>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</si>
  <si>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</si>
  <si>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</si>
  <si>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</si>
  <si>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</si>
  <si>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</si>
  <si>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</si>
  <si>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</si>
  <si>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</si>
  <si>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</si>
  <si>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</si>
  <si>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</si>
  <si>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</si>
  <si>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</si>
  <si>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</si>
  <si>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</si>
  <si>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</si>
  <si>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</si>
  <si>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</si>
  <si>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</si>
  <si>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</si>
  <si>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</si>
  <si>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</si>
  <si>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</si>
  <si>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</si>
  <si>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</si>
  <si>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</si>
  <si>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</si>
  <si>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</si>
  <si>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</si>
  <si>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</si>
  <si>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</si>
  <si>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</si>
  <si>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</si>
  <si>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</si>
  <si>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</si>
  <si>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</si>
  <si>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</si>
  <si>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</si>
  <si>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</si>
  <si>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</si>
  <si>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</si>
  <si>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</si>
  <si>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</si>
  <si>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</si>
  <si>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</si>
  <si>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</si>
  <si>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</si>
  <si>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</si>
  <si>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</si>
  <si>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</si>
  <si>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</si>
  <si>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</si>
  <si>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</si>
  <si>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</si>
  <si>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</si>
  <si>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</si>
  <si>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</si>
  <si>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</si>
  <si>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</si>
  <si>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</si>
  <si>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</si>
  <si>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</si>
  <si>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</si>
  <si>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</si>
  <si>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</si>
  <si>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</si>
  <si>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</si>
  <si>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</si>
  <si>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</si>
  <si>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</si>
  <si>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</si>
  <si>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</si>
  <si>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</si>
  <si>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</si>
  <si>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</si>
  <si>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</si>
  <si>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</si>
  <si>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</si>
  <si>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</si>
  <si>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</si>
  <si>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</si>
  <si>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</si>
  <si>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</si>
  <si>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</si>
  <si>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</si>
  <si>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</si>
  <si>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</si>
  <si>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</si>
  <si>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</si>
  <si>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</si>
  <si>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</si>
  <si>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</si>
  <si>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</si>
  <si>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</si>
  <si>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</si>
  <si>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</si>
  <si>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</si>
  <si>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</si>
  <si>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</si>
  <si>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</si>
  <si>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</si>
  <si>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</si>
  <si>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</si>
  <si>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</si>
  <si>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</si>
  <si>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</si>
  <si>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</si>
  <si>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</si>
  <si>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</si>
  <si>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</si>
  <si>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</si>
  <si>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</si>
  <si>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</si>
  <si>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</si>
  <si>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</si>
  <si>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</si>
  <si>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</si>
  <si>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</si>
  <si>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</si>
  <si>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</si>
  <si>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</si>
  <si>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</si>
  <si>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</si>
  <si>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</si>
  <si>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</si>
  <si>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</si>
  <si>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</si>
  <si>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</si>
  <si>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</si>
  <si>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</si>
  <si>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</si>
  <si>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</si>
  <si>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</si>
  <si>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</si>
  <si>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</si>
  <si>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</si>
  <si>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</si>
  <si>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</si>
  <si>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</si>
  <si>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</si>
  <si>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</si>
  <si>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</si>
  <si>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</si>
  <si>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</si>
  <si>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</si>
  <si>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</si>
  <si>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</si>
  <si>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</si>
  <si>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</si>
  <si>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</si>
  <si>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</si>
  <si>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</si>
  <si>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</si>
  <si>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</si>
  <si>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</si>
  <si>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</si>
  <si>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</si>
  <si>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</si>
  <si>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</si>
  <si>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</si>
  <si>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</si>
  <si>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</si>
  <si>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</si>
  <si>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</si>
  <si>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</si>
  <si>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</si>
  <si>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</si>
  <si>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</si>
  <si>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</si>
  <si>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</si>
  <si>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</si>
  <si>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</si>
  <si>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</si>
  <si>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</si>
  <si>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</si>
  <si>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</si>
  <si>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</si>
  <si>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</si>
  <si>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</si>
  <si>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</si>
  <si>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</si>
  <si>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</si>
  <si>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</si>
  <si>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</si>
  <si>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</si>
  <si>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</si>
  <si>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</si>
  <si>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</si>
  <si>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</si>
  <si>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</si>
  <si>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</si>
  <si>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</si>
  <si>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</si>
  <si>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</si>
  <si>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</si>
  <si>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</si>
  <si>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</si>
  <si>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</si>
  <si>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</si>
  <si>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</si>
  <si>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</si>
  <si>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</si>
  <si>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</si>
  <si>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</si>
  <si>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</si>
  <si>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</si>
  <si>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</si>
  <si>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</si>
  <si>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</si>
  <si>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</si>
  <si>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</si>
  <si>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</si>
  <si>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</si>
  <si>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</si>
  <si>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</si>
  <si>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</si>
  <si>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</si>
  <si>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</si>
  <si>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</si>
  <si>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</si>
  <si>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</si>
  <si>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</si>
  <si>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</si>
  <si>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</si>
  <si>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</si>
  <si>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</si>
  <si>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</si>
  <si>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</si>
  <si>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</si>
  <si>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</si>
  <si>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</si>
  <si>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</si>
  <si>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</si>
  <si>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</si>
  <si>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</si>
  <si>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</si>
  <si>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</si>
  <si>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</si>
  <si>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</si>
  <si>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</si>
  <si>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</si>
  <si>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</si>
  <si>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</si>
  <si>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</si>
  <si>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</si>
  <si>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</si>
  <si>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</si>
  <si>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</si>
  <si>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</si>
  <si>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</si>
  <si>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</si>
  <si>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</si>
  <si>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</si>
  <si>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</si>
  <si>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</si>
  <si>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</si>
  <si>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</si>
  <si>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</si>
  <si>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</si>
  <si>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</si>
  <si>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</si>
  <si>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</si>
  <si>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</si>
  <si>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</si>
  <si>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</si>
  <si>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</si>
  <si>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</si>
  <si>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</si>
  <si>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</si>
  <si>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</si>
  <si>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</si>
  <si>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</si>
  <si>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</si>
  <si>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</si>
  <si>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</si>
  <si>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</si>
  <si>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</si>
  <si>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</si>
  <si>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</si>
  <si>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</si>
  <si>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</si>
  <si>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</si>
  <si>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</si>
  <si>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</si>
  <si>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</si>
  <si>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</si>
  <si>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</si>
  <si>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</si>
  <si>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</si>
  <si>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</si>
  <si>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</si>
  <si>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</si>
  <si>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</si>
  <si>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</si>
  <si>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</si>
  <si>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</si>
  <si>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</si>
  <si>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</si>
  <si>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</si>
  <si>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</si>
  <si>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</si>
  <si>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</si>
  <si>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</si>
  <si>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</si>
  <si>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</si>
  <si>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</si>
  <si>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</si>
  <si>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</si>
  <si>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</si>
  <si>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</si>
  <si>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</si>
  <si>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</si>
  <si>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</si>
  <si>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</si>
  <si>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</si>
  <si>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</si>
  <si>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</si>
  <si>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</si>
  <si>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</si>
  <si>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</si>
  <si>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</si>
  <si>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</si>
  <si>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</si>
  <si>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</si>
  <si>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</si>
  <si>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</si>
  <si>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</si>
  <si>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</si>
  <si>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</si>
  <si>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</si>
  <si>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</si>
  <si>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</si>
  <si>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</si>
  <si>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</si>
  <si>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</si>
  <si>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</si>
  <si>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</si>
  <si>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</si>
  <si>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</si>
  <si>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</si>
  <si>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</si>
  <si>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</si>
  <si>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</si>
  <si>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</si>
  <si>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</si>
  <si>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</si>
  <si>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</si>
  <si>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</si>
  <si>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</si>
  <si>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</si>
  <si>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</si>
  <si>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</si>
  <si>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</si>
  <si>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</si>
  <si>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</si>
  <si>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</si>
  <si>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</si>
  <si>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</si>
  <si>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</si>
  <si>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</si>
  <si>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</si>
  <si>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</si>
  <si>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</si>
  <si>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</si>
  <si>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</si>
  <si>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</si>
  <si>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</si>
  <si>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</si>
  <si>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</si>
  <si>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</si>
  <si>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</si>
  <si>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</si>
  <si>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</si>
  <si>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</si>
  <si>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</si>
  <si>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</si>
  <si>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</si>
  <si>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</si>
  <si>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</si>
  <si>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</si>
  <si>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</si>
  <si>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</si>
  <si>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</si>
  <si>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</si>
  <si>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</si>
  <si>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</si>
  <si>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</si>
  <si>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</si>
  <si>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</si>
  <si>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</si>
  <si>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</si>
  <si>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</si>
  <si>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</si>
  <si>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</si>
  <si>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</si>
  <si>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</si>
  <si>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</si>
  <si>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</si>
  <si>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</si>
  <si>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</si>
  <si>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</si>
  <si>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</si>
  <si>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</si>
  <si>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</si>
  <si>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</si>
  <si>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</si>
  <si>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</si>
  <si>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</si>
  <si>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</si>
  <si>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</si>
  <si>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</si>
  <si>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</si>
  <si>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</si>
  <si>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</si>
  <si>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</si>
  <si>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</si>
  <si>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</si>
  <si>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</si>
  <si>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</si>
  <si>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</si>
  <si>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</si>
  <si>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</si>
  <si>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</si>
  <si>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</si>
  <si>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</si>
  <si>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</si>
  <si>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</si>
  <si>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</si>
  <si>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</si>
  <si>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</si>
  <si>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</si>
  <si>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</si>
  <si>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</si>
  <si>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</si>
  <si>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</si>
  <si>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</si>
  <si>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</si>
  <si>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</si>
  <si>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</si>
  <si>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</si>
  <si>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</si>
  <si>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</si>
  <si>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</si>
  <si>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</si>
  <si>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</si>
  <si>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</si>
  <si>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</si>
  <si>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</si>
  <si>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</si>
  <si>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</si>
  <si>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</si>
  <si>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</si>
  <si>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</si>
  <si>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</si>
  <si>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</si>
  <si>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</si>
  <si>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</si>
  <si>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</si>
  <si>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</si>
  <si>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</si>
  <si>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</si>
  <si>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</si>
  <si>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</si>
  <si>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</si>
  <si>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</si>
  <si>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</si>
  <si>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</si>
  <si>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</si>
  <si>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</si>
  <si>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</si>
  <si>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</si>
  <si>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</si>
  <si>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</si>
  <si>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</si>
  <si>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</si>
  <si>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</si>
  <si>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</si>
  <si>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</si>
  <si>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</si>
  <si>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</si>
  <si>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</si>
  <si>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</si>
  <si>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</si>
  <si>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</si>
  <si>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</si>
  <si>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</si>
  <si>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</si>
  <si>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</si>
  <si>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</si>
  <si>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</si>
  <si>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</si>
  <si>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</si>
  <si>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</si>
  <si>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</si>
  <si>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</si>
  <si>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</si>
  <si>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</si>
  <si>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</si>
  <si>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</si>
  <si>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</si>
  <si>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</si>
  <si>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</si>
  <si>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</si>
  <si>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</si>
  <si>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</si>
  <si>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</si>
  <si>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</si>
  <si>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</si>
  <si>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</si>
  <si>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</si>
  <si>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</si>
  <si>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</si>
  <si>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</si>
  <si>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</si>
  <si>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</si>
  <si>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</si>
  <si>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</si>
  <si>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</si>
  <si>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</si>
  <si>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</si>
  <si>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</si>
  <si>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</si>
  <si>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</si>
  <si>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</si>
  <si>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</si>
  <si>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</si>
  <si>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</si>
  <si>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</si>
  <si>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</si>
  <si>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</si>
  <si>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</si>
  <si>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</si>
  <si>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</si>
  <si>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</si>
  <si>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</si>
  <si>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</si>
  <si>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</si>
  <si>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</si>
  <si>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</si>
  <si>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</si>
  <si>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</si>
  <si>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</si>
  <si>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</si>
  <si>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</si>
  <si>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</si>
  <si>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</si>
  <si>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</si>
  <si>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</si>
  <si>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</si>
  <si>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</si>
  <si>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</si>
  <si>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</si>
  <si>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</si>
  <si>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</si>
  <si>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</si>
  <si>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</si>
  <si>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</si>
  <si>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</si>
  <si>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</si>
  <si>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</si>
  <si>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</si>
  <si>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</si>
  <si>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</si>
  <si>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</si>
  <si>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</si>
  <si>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</si>
  <si>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</si>
  <si>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</si>
  <si>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</si>
  <si>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</si>
  <si>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</si>
  <si>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</si>
  <si>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</si>
  <si>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</si>
  <si>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</si>
  <si>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</si>
  <si>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</si>
  <si>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</si>
  <si>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</si>
  <si>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</si>
  <si>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</si>
  <si>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</si>
  <si>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</si>
  <si>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</si>
  <si>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</si>
  <si>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</si>
  <si>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</si>
  <si>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</si>
  <si>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</si>
  <si>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</si>
  <si>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</si>
  <si>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</si>
  <si>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</si>
  <si>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</si>
  <si>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</si>
  <si>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</si>
  <si>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</si>
  <si>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</si>
  <si>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</si>
  <si>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</si>
  <si>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</si>
  <si>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</si>
  <si>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</si>
  <si>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</si>
  <si>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</si>
  <si>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</si>
  <si>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</si>
  <si>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</si>
  <si>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</si>
  <si>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</si>
  <si>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</si>
  <si>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</si>
  <si>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</si>
  <si>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</si>
  <si>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</si>
  <si>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</si>
  <si>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</si>
  <si>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</si>
  <si>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</si>
  <si>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</si>
  <si>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</si>
  <si>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</si>
  <si>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</si>
  <si>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</si>
  <si>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</si>
  <si>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</si>
  <si>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</si>
  <si>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</si>
  <si>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</si>
  <si>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</si>
  <si>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</si>
  <si>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</si>
  <si>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</si>
  <si>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</si>
  <si>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</si>
  <si>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</si>
  <si>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</si>
  <si>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</si>
  <si>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</si>
  <si>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</si>
  <si>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</si>
  <si>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</si>
  <si>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</si>
  <si>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</si>
  <si>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</si>
  <si>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</si>
  <si>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</si>
  <si>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</si>
  <si>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</si>
  <si>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</si>
  <si>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</si>
  <si>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</si>
  <si>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</si>
  <si>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</si>
  <si>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</si>
  <si>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</si>
  <si>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</si>
  <si>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</si>
  <si>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</si>
  <si>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</si>
  <si>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</si>
  <si>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</si>
  <si>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</si>
  <si>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</si>
  <si>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</si>
  <si>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</si>
  <si>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</si>
  <si>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</si>
  <si>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</si>
  <si>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</si>
  <si>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</si>
  <si>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</si>
  <si>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</si>
  <si>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</si>
  <si>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</si>
  <si>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</si>
  <si>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</si>
  <si>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</si>
  <si>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</si>
  <si>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</si>
  <si>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</si>
  <si>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</si>
  <si>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</si>
  <si>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</si>
  <si>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</si>
  <si>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</si>
  <si>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</si>
  <si>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</si>
  <si>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</si>
  <si>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</si>
  <si>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</si>
  <si>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</si>
  <si>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</si>
  <si>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</si>
  <si>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</si>
  <si>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</si>
  <si>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</si>
  <si>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</si>
  <si>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</si>
  <si>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</si>
  <si>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</si>
  <si>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</si>
  <si>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</si>
  <si>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</si>
  <si>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</si>
  <si>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</si>
  <si>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</si>
  <si>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</si>
  <si>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</si>
  <si>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</si>
  <si>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</si>
  <si>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</si>
  <si>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</si>
  <si>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</si>
  <si>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</si>
  <si>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</si>
  <si>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</si>
  <si>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</si>
  <si>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</si>
  <si>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</si>
  <si>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</si>
  <si>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</si>
  <si>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</si>
  <si>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</si>
  <si>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</si>
  <si>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</si>
  <si>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</si>
  <si>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</si>
  <si>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</si>
  <si>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</si>
  <si>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</si>
  <si>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</si>
  <si>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</si>
  <si>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</si>
  <si>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</si>
  <si>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</si>
  <si>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</si>
  <si>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</si>
  <si>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</si>
  <si>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</si>
  <si>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</si>
  <si>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</si>
  <si>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</si>
  <si>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</si>
  <si>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</si>
  <si>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</si>
  <si>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</si>
  <si>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</si>
  <si>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</si>
  <si>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</si>
  <si>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</si>
  <si>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</si>
  <si>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</si>
  <si>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</si>
  <si>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</si>
  <si>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</si>
  <si>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</si>
  <si>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</si>
  <si>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</si>
  <si>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</si>
  <si>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</si>
  <si>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</si>
  <si>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</si>
  <si>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</si>
  <si>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</si>
  <si>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</si>
  <si>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</si>
  <si>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</si>
  <si>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</si>
  <si>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</si>
  <si>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</si>
  <si>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</si>
  <si>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</si>
  <si>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</si>
  <si>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</si>
  <si>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</si>
  <si>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</si>
  <si>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</si>
  <si>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</si>
  <si>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</si>
  <si>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</si>
  <si>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</si>
  <si>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</si>
  <si>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</si>
  <si>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</si>
  <si>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</si>
  <si>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</si>
  <si>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</si>
  <si>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</si>
  <si>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</si>
  <si>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</si>
  <si>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</si>
  <si>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</si>
  <si>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</si>
  <si>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</si>
  <si>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</si>
  <si>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</si>
  <si>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</si>
  <si>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</si>
  <si>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</si>
  <si>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</si>
  <si>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</si>
  <si>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</si>
  <si>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</si>
  <si>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</si>
  <si>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</si>
  <si>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</si>
  <si>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</si>
  <si>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</si>
  <si>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</si>
  <si>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</si>
  <si>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</si>
  <si>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</si>
  <si>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</si>
  <si>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</si>
  <si>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</si>
  <si>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</si>
  <si>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</si>
  <si>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</si>
  <si>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</si>
  <si>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</si>
  <si>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</si>
  <si>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</si>
  <si>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</si>
  <si>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</si>
  <si>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</si>
  <si>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</si>
  <si>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</si>
  <si>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</si>
  <si>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</si>
  <si>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</si>
  <si>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</si>
  <si>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</si>
  <si>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</si>
  <si>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</si>
  <si>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</si>
  <si>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</si>
  <si>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</si>
  <si>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</si>
  <si>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</si>
  <si>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</si>
  <si>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</si>
  <si>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</si>
  <si>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</si>
  <si>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</si>
  <si>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</si>
  <si>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</si>
  <si>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</si>
  <si>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</si>
  <si>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</si>
  <si>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</si>
  <si>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</si>
  <si>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</si>
  <si>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</si>
  <si>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</si>
  <si>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</si>
  <si>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</si>
  <si>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</si>
  <si>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</si>
  <si>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</si>
  <si>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</si>
  <si>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</si>
  <si>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</si>
  <si>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</si>
  <si>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</si>
  <si>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</si>
  <si>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</si>
  <si>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</si>
  <si>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</si>
  <si>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</si>
  <si>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</si>
  <si>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</si>
  <si>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</si>
  <si>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</si>
  <si>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</si>
  <si>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</si>
  <si>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</si>
  <si>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</si>
  <si>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</si>
  <si>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</si>
  <si>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</si>
  <si>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</si>
  <si>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</si>
  <si>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</si>
  <si>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</si>
  <si>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</si>
  <si>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</si>
  <si>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</si>
  <si>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</si>
  <si>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</si>
  <si>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</si>
  <si>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</si>
  <si>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</si>
  <si>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</si>
  <si>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</si>
  <si>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</si>
  <si>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</si>
  <si>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</si>
  <si>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</si>
  <si>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</si>
  <si>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</si>
  <si>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</si>
  <si>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</si>
  <si>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</si>
  <si>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</si>
  <si>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</si>
  <si>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</si>
  <si>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</si>
  <si>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</si>
  <si>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</si>
  <si>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</si>
  <si>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</si>
  <si>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</si>
  <si>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</si>
  <si>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</si>
  <si>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</si>
  <si>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</si>
  <si>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</si>
  <si>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</si>
  <si>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</si>
  <si>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</si>
  <si>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</si>
  <si>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</si>
  <si>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</si>
  <si>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</si>
  <si>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</si>
  <si>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</si>
  <si>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</si>
  <si>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</si>
  <si>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</si>
  <si>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</si>
  <si>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</si>
  <si>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</si>
  <si>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</si>
  <si>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</si>
  <si>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</si>
  <si>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</si>
  <si>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</si>
  <si>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</si>
  <si>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</si>
  <si>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</si>
  <si>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</si>
  <si>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</si>
  <si>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</si>
  <si>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</si>
  <si>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</si>
  <si>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</si>
  <si>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</si>
  <si>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</si>
  <si>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</si>
  <si>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</si>
  <si>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</si>
  <si>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</si>
  <si>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</si>
  <si>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</si>
  <si>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</si>
  <si>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</si>
  <si>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</si>
  <si>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</si>
  <si>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</si>
  <si>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</si>
  <si>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</si>
  <si>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</si>
  <si>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</si>
  <si>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</si>
  <si>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</si>
  <si>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</si>
  <si>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</si>
  <si>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</si>
  <si>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</si>
  <si>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</si>
  <si>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</si>
  <si>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</si>
  <si>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</si>
  <si>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</si>
  <si>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</si>
  <si>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</si>
  <si>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</si>
  <si>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</si>
  <si>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</si>
  <si>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</si>
  <si>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</si>
  <si>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</si>
  <si>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</si>
  <si>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</si>
  <si>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</si>
  <si>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</si>
  <si>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</si>
  <si>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</si>
  <si>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</si>
  <si>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</si>
  <si>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</si>
  <si>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</si>
  <si>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</si>
  <si>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</si>
  <si>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</si>
  <si>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</si>
  <si>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</si>
  <si>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</si>
  <si>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</si>
  <si>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</si>
  <si>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</si>
  <si>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</si>
  <si>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</si>
  <si>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</si>
  <si>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</si>
  <si>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</si>
  <si>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</si>
  <si>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</si>
  <si>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</si>
  <si>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</si>
  <si>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</si>
  <si>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</si>
  <si>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</si>
  <si>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</si>
  <si>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</si>
  <si>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</si>
  <si>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</si>
  <si>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</si>
  <si>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</si>
  <si>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</si>
  <si>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</si>
  <si>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</si>
  <si>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</si>
  <si>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</si>
  <si>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</si>
  <si>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</si>
  <si>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</si>
  <si>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</si>
  <si>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</si>
  <si>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</si>
  <si>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</si>
  <si>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</si>
  <si>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</si>
  <si>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</si>
  <si>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</si>
  <si>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</si>
  <si>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</si>
  <si>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</si>
  <si>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</si>
  <si>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</si>
  <si>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</si>
  <si>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</si>
  <si>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</si>
  <si>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</si>
  <si>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</si>
  <si>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</si>
  <si>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</si>
  <si>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</si>
  <si>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</si>
  <si>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</si>
  <si>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</si>
  <si>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</si>
  <si>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</si>
  <si>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</si>
  <si>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</si>
  <si>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</si>
  <si>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</si>
  <si>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</si>
  <si>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</si>
  <si>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</si>
  <si>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</si>
  <si>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</si>
  <si>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</si>
  <si>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</si>
  <si>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</si>
  <si>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</si>
  <si>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</si>
  <si>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</si>
  <si>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</si>
  <si>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</si>
  <si>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</si>
  <si>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</si>
  <si>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</si>
  <si>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</si>
  <si>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</si>
  <si>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</si>
  <si>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</si>
  <si>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</si>
  <si>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</si>
  <si>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</si>
  <si>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</si>
  <si>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</si>
  <si>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</si>
  <si>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</si>
  <si>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</si>
  <si>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</si>
  <si>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</si>
  <si>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</si>
  <si>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</si>
  <si>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</si>
  <si>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</si>
  <si>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</si>
  <si>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</si>
  <si>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</si>
  <si>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</si>
  <si>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</si>
  <si>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</si>
  <si>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</si>
  <si>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</si>
  <si>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</si>
  <si>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</si>
  <si>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</si>
  <si>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</si>
  <si>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</si>
  <si>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</si>
  <si>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</si>
  <si>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</si>
  <si>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</si>
  <si>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</si>
  <si>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</si>
  <si>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</si>
  <si>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</si>
  <si>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</si>
  <si>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</si>
  <si>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</si>
  <si>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</si>
  <si>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</si>
  <si>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</si>
  <si>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</si>
  <si>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</si>
  <si>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</si>
  <si>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</si>
  <si>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</si>
  <si>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</si>
  <si>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</si>
  <si>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</si>
  <si>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</si>
  <si>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</si>
  <si>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</si>
  <si>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</si>
  <si>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</si>
  <si>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</si>
  <si>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</si>
  <si>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</si>
  <si>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</si>
  <si>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</si>
  <si>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</si>
  <si>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</si>
  <si>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</si>
  <si>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</si>
  <si>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</si>
  <si>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</si>
  <si>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</si>
  <si>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</si>
  <si>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</si>
  <si>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</si>
  <si>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</si>
  <si>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</si>
  <si>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</si>
  <si>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</si>
  <si>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</si>
  <si>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</si>
  <si>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</si>
  <si>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</si>
  <si>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</si>
  <si>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</si>
  <si>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</si>
  <si>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</si>
  <si>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</si>
  <si>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</si>
  <si>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</si>
  <si>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</si>
  <si>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</si>
  <si>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</si>
  <si>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</si>
  <si>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</si>
  <si>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</si>
  <si>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</si>
  <si>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</si>
  <si>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</si>
  <si>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</si>
  <si>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</si>
  <si>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</si>
  <si>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</si>
  <si>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</si>
  <si>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</si>
  <si>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</si>
  <si>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</si>
  <si>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</si>
  <si>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</si>
  <si>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</si>
  <si>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</si>
  <si>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</si>
  <si>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</si>
  <si>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</si>
  <si>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</si>
  <si>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</si>
  <si>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</si>
  <si>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</si>
  <si>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</si>
  <si>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</si>
  <si>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</si>
  <si>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</si>
  <si>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</si>
  <si>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</si>
  <si>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</si>
  <si>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</si>
  <si>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</si>
  <si>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</si>
  <si>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</si>
  <si>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</si>
  <si>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</si>
  <si>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</si>
  <si>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</si>
  <si>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</si>
  <si>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</si>
  <si>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</si>
  <si>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</si>
  <si>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</si>
  <si>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</si>
  <si>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</si>
  <si>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</si>
  <si>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</si>
  <si>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</si>
  <si>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</si>
  <si>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</si>
  <si>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</si>
  <si>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</si>
  <si>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</si>
  <si>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</si>
  <si>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</si>
  <si>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</si>
  <si>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</si>
  <si>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</si>
  <si>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</si>
  <si>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</si>
  <si>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</si>
  <si>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</si>
  <si>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</si>
  <si>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</si>
  <si>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</si>
  <si>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</si>
  <si>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</si>
  <si>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</si>
  <si>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</si>
  <si>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</si>
  <si>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</si>
  <si>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</si>
  <si>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</si>
  <si>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</si>
  <si>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</si>
  <si>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</si>
  <si>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</si>
  <si>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</si>
  <si>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</si>
  <si>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</si>
  <si>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</si>
  <si>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</si>
  <si>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</si>
  <si>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</si>
  <si>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</si>
  <si>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</si>
  <si>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</si>
  <si>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</si>
  <si>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</si>
  <si>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</si>
  <si>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</si>
  <si>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</si>
  <si>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</si>
  <si>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</si>
  <si>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</si>
  <si>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</si>
  <si>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</si>
  <si>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</si>
  <si>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</si>
  <si>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</si>
  <si>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</si>
  <si>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</si>
  <si>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</si>
  <si>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</si>
  <si>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</si>
  <si>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</si>
  <si>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</si>
  <si>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</si>
  <si>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</si>
  <si>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</si>
  <si>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</si>
  <si>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</si>
  <si>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</si>
  <si>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</si>
  <si>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</si>
  <si>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</si>
  <si>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</si>
  <si>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</si>
  <si>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</si>
  <si>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</si>
  <si>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</si>
  <si>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</si>
  <si>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</si>
  <si>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</si>
  <si>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</si>
  <si>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</si>
  <si>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</si>
  <si>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</si>
  <si>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</si>
  <si>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</si>
  <si>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</si>
  <si>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</si>
  <si>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</si>
  <si>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</si>
  <si>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</si>
  <si>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</si>
  <si>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</si>
  <si>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</si>
  <si>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</si>
  <si>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</si>
  <si>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</si>
  <si>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</si>
  <si>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</si>
  <si>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</si>
  <si>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</si>
  <si>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</si>
  <si>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</si>
  <si>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</si>
  <si>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</si>
  <si>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</si>
  <si>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</si>
  <si>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</si>
  <si>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</si>
  <si>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</si>
  <si>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</si>
  <si>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</si>
  <si>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</si>
  <si>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</si>
  <si>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</si>
  <si>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</si>
  <si>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</si>
  <si>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</si>
  <si>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</si>
  <si>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</si>
  <si>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</si>
  <si>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</si>
  <si>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</si>
  <si>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</si>
  <si>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</si>
  <si>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</si>
  <si>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</si>
  <si>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</si>
  <si>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</si>
  <si>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</si>
  <si>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</si>
  <si>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</si>
  <si>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</si>
  <si>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</si>
  <si>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</si>
  <si>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</si>
  <si>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</si>
  <si>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</si>
  <si>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</si>
  <si>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</si>
  <si>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</si>
  <si>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</si>
  <si>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</si>
  <si>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</si>
  <si>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</si>
  <si>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</si>
  <si>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</si>
  <si>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</si>
  <si>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</si>
  <si>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</si>
  <si>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</si>
  <si>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</si>
  <si>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</si>
  <si>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</si>
  <si>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</si>
  <si>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</si>
  <si>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</si>
  <si>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</si>
  <si>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</si>
  <si>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</si>
  <si>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</si>
  <si>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</si>
  <si>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</si>
  <si>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</si>
  <si>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</si>
  <si>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</si>
  <si>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</si>
  <si>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</si>
  <si>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</si>
  <si>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</si>
  <si>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</si>
  <si>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</si>
  <si>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</si>
  <si>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</si>
  <si>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</si>
  <si>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</si>
  <si>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</si>
  <si>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</si>
  <si>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</si>
  <si>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</si>
  <si>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</si>
  <si>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</si>
  <si>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</si>
  <si>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</si>
  <si>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</si>
  <si>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</si>
  <si>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</si>
  <si>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</si>
  <si>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</si>
  <si>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</si>
  <si>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</si>
  <si>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</si>
  <si>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</si>
  <si>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</si>
  <si>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</si>
  <si>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</si>
  <si>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</si>
  <si>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</si>
  <si>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</si>
  <si>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</si>
  <si>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</si>
  <si>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</si>
  <si>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</si>
  <si>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</si>
  <si>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</si>
  <si>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</si>
  <si>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</si>
  <si>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</si>
  <si>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</si>
  <si>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</si>
  <si>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</si>
  <si>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</si>
  <si>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</si>
  <si>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</si>
  <si>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</si>
  <si>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</si>
  <si>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</si>
  <si>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</si>
  <si>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</si>
  <si>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</si>
  <si>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</si>
  <si>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</si>
  <si>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</si>
  <si>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</si>
  <si>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</si>
  <si>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</si>
  <si>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</si>
  <si>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</si>
  <si>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</si>
  <si>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</si>
  <si>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</si>
  <si>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</si>
  <si>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</si>
  <si>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</si>
  <si>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</si>
  <si>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</si>
  <si>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</si>
  <si>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</si>
  <si>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</si>
  <si>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</si>
  <si>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</si>
  <si>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</si>
  <si>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</si>
  <si>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</si>
  <si>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</si>
  <si>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</si>
  <si>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</si>
  <si>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</si>
  <si>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</si>
  <si>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</si>
  <si>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</si>
  <si>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</si>
  <si>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</si>
  <si>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</si>
  <si>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</si>
  <si>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</si>
  <si>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</si>
  <si>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</si>
  <si>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</si>
  <si>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</si>
  <si>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</si>
  <si>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</si>
  <si>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</si>
  <si>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</si>
  <si>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</si>
  <si>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</si>
  <si>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</si>
  <si>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</si>
  <si>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</si>
  <si>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</si>
  <si>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</si>
  <si>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</si>
  <si>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</si>
  <si>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</si>
  <si>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</si>
  <si>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</si>
  <si>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</si>
  <si>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</si>
  <si>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</si>
  <si>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</si>
  <si>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</si>
  <si>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</si>
  <si>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</si>
  <si>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</si>
  <si>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</si>
  <si>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</si>
  <si>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</si>
  <si>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</si>
  <si>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</si>
  <si>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</si>
  <si>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</si>
  <si>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</si>
  <si>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</si>
  <si>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</si>
  <si>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</si>
  <si>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</si>
  <si>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</si>
  <si>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</si>
  <si>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</si>
  <si>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</si>
  <si>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</si>
  <si>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</si>
  <si>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</si>
  <si>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</si>
  <si>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</si>
  <si>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</si>
  <si>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</si>
  <si>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</si>
  <si>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</si>
  <si>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</si>
  <si>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</si>
  <si>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</si>
  <si>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</si>
  <si>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</si>
  <si>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</si>
  <si>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</si>
  <si>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</si>
  <si>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</si>
  <si>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</si>
  <si>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</si>
  <si>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</si>
  <si>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</si>
  <si>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</si>
  <si>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</si>
  <si>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</si>
  <si>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</si>
  <si>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</si>
  <si>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</si>
  <si>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</si>
  <si>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</si>
  <si>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</si>
  <si>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</si>
  <si>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</si>
  <si>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</si>
  <si>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</si>
  <si>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</si>
  <si>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</si>
  <si>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</si>
  <si>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</si>
  <si>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</si>
  <si>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</si>
  <si>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</si>
  <si>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</si>
  <si>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</si>
  <si>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</si>
  <si>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</si>
  <si>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</si>
  <si>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</si>
  <si>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</si>
  <si>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</si>
  <si>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</si>
  <si>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</si>
  <si>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</si>
  <si>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</si>
  <si>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</si>
  <si>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</si>
  <si>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</si>
  <si>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</si>
  <si>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</si>
  <si>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</si>
  <si>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</si>
  <si>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</si>
  <si>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</si>
  <si>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</si>
  <si>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</si>
  <si>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</si>
  <si>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</si>
  <si>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</si>
  <si>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</si>
  <si>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</si>
  <si>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</si>
  <si>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</si>
  <si>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</si>
  <si>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</si>
  <si>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</si>
  <si>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</si>
  <si>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</si>
  <si>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</si>
  <si>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</si>
  <si>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</si>
  <si>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</si>
  <si>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</si>
  <si>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</si>
  <si>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</si>
  <si>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</si>
  <si>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</si>
  <si>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</si>
  <si>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</si>
  <si>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</si>
  <si>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</si>
  <si>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</si>
  <si>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</si>
  <si>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</si>
  <si>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</si>
  <si>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</si>
  <si>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</si>
  <si>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</si>
  <si>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</si>
  <si>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</si>
  <si>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</si>
  <si>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</si>
  <si>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</si>
  <si>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</si>
  <si>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</si>
  <si>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</si>
  <si>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</si>
  <si>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</si>
  <si>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</si>
  <si>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</si>
  <si>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</si>
  <si>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</si>
  <si>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</si>
  <si>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</si>
  <si>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</si>
  <si>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</si>
  <si>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</si>
  <si>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</si>
  <si>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</si>
  <si>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</si>
  <si>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</si>
  <si>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</si>
  <si>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</si>
  <si>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</si>
  <si>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</si>
  <si>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</si>
  <si>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</si>
  <si>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</si>
  <si>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</si>
  <si>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</si>
  <si>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</si>
  <si>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</si>
  <si>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</si>
  <si>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</si>
  <si>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</si>
  <si>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</si>
  <si>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</si>
  <si>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</si>
  <si>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</si>
  <si>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</si>
  <si>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</si>
  <si>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</si>
  <si>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</si>
  <si>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</si>
  <si>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</si>
  <si>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</si>
  <si>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</si>
  <si>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</si>
  <si>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</si>
  <si>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</si>
  <si>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</si>
  <si>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</si>
  <si>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</si>
  <si>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</si>
  <si>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</si>
  <si>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</si>
  <si>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</si>
  <si>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</si>
  <si>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</si>
  <si>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</si>
  <si>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</si>
  <si>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</si>
  <si>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</si>
  <si>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</si>
  <si>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</si>
  <si>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</si>
  <si>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</si>
  <si>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</si>
  <si>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</si>
  <si>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</si>
  <si>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</si>
  <si>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</si>
  <si>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</si>
  <si>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</si>
  <si>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</si>
  <si>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</si>
  <si>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</si>
  <si>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</si>
  <si>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</si>
  <si>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</si>
  <si>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</si>
  <si>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</si>
  <si>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</si>
  <si>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</si>
  <si>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</si>
  <si>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</si>
  <si>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</si>
  <si>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</si>
  <si>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</si>
  <si>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</si>
  <si>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</si>
  <si>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</si>
  <si>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</si>
  <si>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</si>
  <si>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</si>
  <si>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</si>
  <si>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</si>
  <si>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</si>
  <si>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</si>
  <si>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</si>
  <si>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</si>
  <si>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</si>
  <si>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</si>
  <si>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</si>
  <si>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</si>
  <si>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</si>
  <si>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</si>
  <si>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</si>
  <si>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</si>
  <si>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</si>
  <si>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</si>
  <si>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</si>
  <si>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</si>
  <si>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</si>
  <si>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</si>
  <si>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</si>
  <si>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</si>
  <si>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</si>
  <si>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</si>
  <si>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</si>
  <si>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</si>
  <si>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</si>
  <si>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</si>
  <si>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</si>
  <si>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</si>
  <si>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</si>
  <si>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</si>
  <si>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</si>
  <si>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</si>
  <si>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</si>
  <si>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</si>
  <si>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</si>
  <si>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</si>
  <si>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</si>
  <si>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</si>
  <si>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</si>
  <si>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</si>
  <si>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</si>
  <si>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</si>
  <si>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</si>
  <si>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</si>
  <si>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</si>
  <si>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</si>
  <si>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</si>
  <si>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</si>
  <si>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</si>
  <si>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</si>
  <si>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</si>
  <si>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</si>
  <si>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</si>
  <si>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</si>
  <si>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</si>
  <si>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</si>
  <si>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</si>
  <si>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</si>
  <si>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</si>
  <si>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</si>
  <si>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</si>
  <si>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</si>
  <si>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</si>
  <si>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</si>
  <si>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</si>
  <si>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</si>
  <si>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</si>
  <si>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</si>
  <si>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</si>
  <si>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</si>
  <si>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</si>
  <si>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</si>
  <si>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</si>
  <si>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</si>
  <si>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</si>
  <si>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</si>
  <si>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</si>
  <si>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</si>
  <si>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</si>
  <si>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</si>
  <si>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</si>
  <si>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</si>
  <si>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</si>
  <si>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</si>
  <si>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</si>
  <si>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</si>
  <si>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</si>
  <si>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</si>
  <si>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</si>
  <si>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</si>
  <si>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</si>
  <si>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</si>
  <si>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</si>
  <si>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</si>
  <si>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</si>
  <si>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</si>
  <si>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</si>
  <si>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</si>
  <si>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</si>
  <si>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</si>
  <si>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</si>
  <si>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</si>
  <si>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</si>
  <si>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</si>
  <si>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</si>
  <si>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</si>
  <si>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</si>
  <si>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</si>
  <si>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</si>
  <si>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</si>
  <si>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</si>
  <si>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</si>
  <si>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</si>
  <si>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</si>
  <si>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</si>
  <si>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</si>
  <si>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</si>
  <si>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</si>
  <si>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</si>
  <si>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</si>
  <si>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</si>
  <si>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</si>
  <si>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</si>
  <si>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</si>
  <si>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</si>
  <si>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</si>
  <si>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</si>
  <si>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</si>
  <si>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</si>
  <si>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</si>
  <si>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</si>
  <si>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</si>
  <si>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</si>
  <si>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</si>
  <si>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</si>
  <si>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</si>
  <si>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</si>
  <si>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</si>
  <si>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</si>
  <si>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</si>
  <si>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</si>
  <si>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</si>
  <si>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</si>
  <si>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</si>
  <si>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</si>
  <si>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</si>
  <si>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</si>
  <si>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</si>
  <si>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</si>
  <si>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</si>
  <si>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</si>
  <si>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</si>
  <si>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</si>
  <si>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</si>
  <si>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</si>
  <si>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</si>
  <si>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</si>
  <si>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</si>
  <si>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</si>
  <si>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</si>
  <si>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</si>
  <si>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</si>
  <si>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</si>
  <si>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</si>
  <si>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</si>
  <si>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</si>
  <si>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</si>
  <si>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</si>
  <si>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</si>
  <si>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</si>
  <si>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</si>
  <si>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</si>
  <si>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</si>
  <si>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</si>
  <si>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</si>
  <si>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</si>
  <si>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</si>
  <si>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</si>
  <si>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</si>
  <si>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</si>
  <si>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</si>
  <si>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</si>
  <si>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</si>
  <si>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</si>
  <si>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</si>
  <si>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</si>
  <si>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</si>
  <si>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</si>
  <si>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</si>
  <si>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</si>
  <si>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</si>
  <si>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</si>
  <si>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</si>
  <si>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</si>
  <si>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</si>
  <si>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</si>
  <si>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</si>
  <si>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</si>
  <si>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</si>
  <si>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</si>
  <si>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</si>
  <si>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</si>
  <si>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</si>
  <si>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</si>
  <si>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</si>
  <si>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</si>
  <si>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</si>
  <si>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</si>
  <si>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</si>
  <si>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</si>
  <si>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</si>
  <si>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</si>
  <si>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</si>
  <si>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</si>
  <si>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</si>
  <si>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</si>
  <si>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</si>
  <si>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</si>
  <si>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</si>
  <si>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</si>
  <si>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</si>
  <si>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</si>
  <si>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</si>
  <si>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</si>
  <si>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</si>
  <si>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</si>
  <si>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</si>
  <si>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</si>
  <si>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</si>
  <si>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</si>
  <si>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</si>
  <si>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</si>
  <si>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</si>
  <si>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</si>
  <si>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</si>
  <si>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</si>
  <si>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</si>
  <si>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</si>
  <si>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</si>
  <si>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</si>
  <si>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</si>
  <si>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</si>
  <si>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</si>
  <si>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</si>
  <si>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</si>
  <si>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</si>
  <si>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</si>
  <si>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</si>
  <si>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</si>
  <si>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</si>
  <si>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</si>
  <si>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</si>
  <si>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</si>
  <si>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</si>
  <si>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</si>
  <si>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</si>
  <si>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</si>
  <si>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</si>
  <si>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</si>
  <si>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</si>
  <si>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</si>
  <si>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</si>
  <si>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</si>
  <si>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</si>
  <si>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</si>
  <si>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</si>
  <si>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</si>
  <si>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</si>
  <si>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</si>
  <si>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</si>
  <si>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</si>
  <si>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</si>
  <si>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</si>
  <si>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</si>
  <si>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</si>
  <si>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</si>
  <si>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</si>
  <si>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</si>
  <si>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</si>
  <si>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</si>
  <si>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</si>
  <si>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</si>
  <si>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</si>
  <si>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</si>
  <si>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</si>
  <si>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</si>
  <si>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</si>
  <si>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</si>
  <si>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</si>
  <si>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</si>
  <si>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</si>
  <si>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</si>
  <si>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</si>
  <si>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</si>
  <si>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</si>
  <si>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</si>
  <si>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</si>
  <si>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</si>
  <si>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</si>
  <si>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</si>
  <si>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</si>
  <si>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</si>
  <si>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</si>
  <si>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</si>
  <si>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</si>
  <si>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</si>
  <si>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</si>
  <si>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</si>
  <si>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</si>
  <si>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</si>
  <si>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</si>
  <si>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</si>
  <si>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</si>
  <si>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</si>
  <si>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</si>
  <si>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</si>
  <si>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</si>
  <si>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</si>
  <si>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</si>
  <si>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</si>
  <si>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</si>
  <si>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</si>
  <si>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</si>
  <si>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</si>
  <si>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</si>
  <si>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</si>
  <si>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</si>
  <si>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</si>
  <si>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</si>
  <si>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</si>
  <si>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</si>
  <si>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</si>
  <si>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</si>
  <si>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</si>
  <si>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</si>
  <si>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</si>
  <si>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</si>
  <si>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</si>
  <si>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</si>
  <si>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</si>
  <si>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</si>
  <si>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</si>
  <si>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</si>
  <si>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</si>
  <si>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</si>
  <si>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</si>
  <si>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</si>
  <si>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</si>
  <si>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</si>
  <si>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</si>
  <si>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</si>
  <si>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</si>
  <si>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</si>
  <si>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</si>
  <si>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</si>
  <si>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</si>
  <si>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</si>
  <si>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</si>
  <si>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</si>
  <si>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</si>
  <si>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</si>
  <si>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</si>
  <si>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</si>
  <si>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</si>
  <si>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</si>
  <si>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</si>
  <si>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</si>
  <si>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</si>
  <si>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</si>
  <si>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</si>
  <si>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</si>
  <si>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</si>
  <si>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</si>
  <si>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</si>
  <si>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</si>
  <si>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</si>
  <si>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</si>
  <si>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</si>
  <si>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</si>
  <si>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</si>
  <si>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</si>
  <si>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</si>
  <si>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</si>
  <si>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</si>
  <si>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</si>
  <si>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</si>
  <si>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</si>
  <si>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</si>
  <si>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</si>
  <si>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</si>
  <si>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</si>
  <si>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</si>
  <si>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</si>
  <si>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</si>
  <si>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</si>
  <si>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</si>
  <si>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</si>
  <si>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</si>
  <si>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</si>
  <si>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</si>
  <si>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</si>
  <si>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</si>
  <si>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</si>
  <si>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</si>
  <si>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</si>
  <si>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</si>
  <si>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</si>
  <si>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</si>
  <si>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</si>
  <si>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</si>
  <si>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</si>
  <si>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</si>
  <si>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</si>
  <si>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</si>
  <si>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</si>
  <si>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</si>
  <si>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</si>
  <si>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</si>
  <si>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</si>
  <si>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</si>
  <si>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</si>
  <si>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</si>
  <si>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</si>
  <si>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</si>
  <si>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</si>
  <si>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</si>
  <si>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</si>
  <si>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</si>
  <si>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</si>
  <si>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</si>
  <si>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</si>
  <si>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</si>
  <si>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</si>
  <si>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</si>
  <si>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</si>
  <si>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</si>
  <si>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</si>
  <si>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</si>
  <si>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</si>
  <si>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</si>
  <si>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</si>
  <si>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</si>
  <si>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</si>
  <si>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</si>
  <si>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</si>
  <si>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</si>
  <si>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</si>
  <si>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</si>
  <si>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</si>
  <si>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</si>
  <si>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</si>
  <si>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</si>
  <si>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</si>
  <si>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</si>
  <si>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</si>
  <si>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</si>
  <si>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</si>
  <si>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</si>
  <si>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</si>
  <si>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</si>
  <si>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</si>
  <si>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</si>
  <si>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</si>
  <si>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</si>
  <si>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</si>
  <si>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</si>
  <si>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</si>
  <si>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</si>
  <si>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</si>
  <si>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</si>
  <si>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</si>
  <si>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</si>
  <si>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</si>
  <si>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</si>
  <si>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</si>
  <si>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</si>
  <si>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</si>
  <si>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</si>
  <si>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</si>
  <si>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</si>
  <si>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</si>
  <si>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</si>
  <si>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</si>
  <si>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</si>
  <si>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</si>
  <si>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</si>
  <si>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</si>
  <si>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</si>
  <si>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</si>
  <si>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</si>
  <si>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</si>
  <si>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</si>
  <si>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</si>
  <si>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</si>
  <si>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</si>
  <si>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</si>
  <si>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</si>
  <si>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</si>
  <si>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</si>
  <si>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</si>
  <si>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</si>
  <si>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</si>
  <si>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</si>
  <si>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</si>
  <si>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</si>
  <si>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</si>
  <si>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</si>
  <si>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</si>
  <si>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</si>
  <si>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</si>
  <si>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</si>
  <si>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</si>
  <si>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</si>
  <si>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</si>
  <si>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</si>
  <si>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</si>
  <si>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</si>
  <si>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</si>
  <si>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</si>
  <si>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</si>
  <si>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</si>
  <si>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</si>
  <si>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</si>
  <si>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</si>
  <si>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</si>
  <si>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</si>
  <si>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</si>
  <si>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</si>
  <si>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</si>
  <si>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</si>
  <si>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</si>
  <si>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</si>
  <si>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</si>
  <si>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</si>
  <si>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</si>
  <si>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</si>
  <si>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</si>
  <si>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</si>
  <si>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</si>
  <si>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</si>
  <si>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</si>
  <si>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</si>
  <si>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</si>
  <si>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</si>
  <si>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</si>
  <si>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</si>
  <si>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</si>
  <si>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</si>
  <si>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</si>
  <si>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</si>
  <si>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</si>
  <si>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</si>
  <si>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</si>
  <si>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</si>
  <si>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</si>
  <si>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</si>
  <si>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</si>
  <si>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</si>
  <si>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</si>
  <si>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</si>
  <si>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</si>
  <si>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</si>
  <si>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</si>
  <si>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</si>
  <si>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</si>
  <si>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</si>
  <si>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</si>
  <si>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</si>
  <si>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</si>
  <si>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</si>
  <si>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</si>
  <si>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</si>
  <si>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</si>
  <si>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</si>
  <si>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</si>
  <si>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</si>
  <si>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</si>
  <si>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</si>
  <si>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</si>
  <si>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</si>
  <si>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</si>
  <si>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</si>
  <si>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</si>
  <si>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</si>
  <si>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</si>
  <si>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</si>
  <si>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</si>
  <si>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</si>
  <si>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</si>
  <si>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</si>
  <si>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</si>
  <si>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</si>
  <si>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</si>
  <si>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</si>
  <si>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</si>
  <si>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</si>
  <si>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</si>
  <si>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</si>
  <si>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</si>
  <si>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</si>
  <si>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</si>
  <si>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</si>
  <si>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</si>
  <si>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</si>
  <si>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</si>
  <si>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</si>
  <si>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</si>
  <si>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</si>
  <si>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</si>
  <si>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</si>
  <si>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</si>
  <si>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</si>
  <si>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</si>
  <si>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</si>
  <si>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</si>
  <si>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</si>
  <si>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</si>
  <si>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</si>
  <si>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</si>
  <si>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</si>
  <si>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</si>
  <si>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</si>
  <si>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</si>
  <si>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</si>
  <si>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</si>
  <si>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</si>
  <si>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</si>
  <si>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</si>
  <si>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</si>
  <si>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</si>
  <si>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</si>
  <si>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</si>
  <si>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</si>
  <si>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</si>
  <si>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</si>
  <si>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</si>
  <si>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</si>
  <si>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</si>
  <si>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</si>
  <si>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</si>
  <si>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</si>
  <si>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</si>
  <si>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</si>
  <si>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</si>
  <si>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</si>
  <si>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</si>
  <si>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</si>
  <si>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</si>
  <si>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</si>
  <si>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</si>
  <si>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</si>
  <si>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</si>
  <si>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</si>
  <si>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</si>
  <si>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</si>
  <si>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</si>
  <si>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</si>
  <si>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</si>
  <si>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</si>
  <si>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</si>
  <si>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</si>
  <si>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</si>
  <si>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</si>
  <si>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</si>
  <si>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</si>
  <si>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</si>
  <si>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</si>
  <si>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</si>
  <si>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</si>
  <si>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</si>
  <si>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</si>
  <si>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</si>
  <si>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</si>
  <si>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</si>
  <si>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</si>
  <si>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</si>
  <si>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</si>
  <si>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</si>
  <si>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</si>
  <si>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</si>
  <si>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</si>
  <si>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</si>
  <si>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</si>
  <si>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</si>
  <si>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</si>
  <si>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</si>
  <si>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</si>
  <si>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</si>
  <si>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</si>
  <si>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</si>
  <si>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</si>
  <si>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</si>
  <si>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</si>
  <si>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</si>
  <si>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</si>
  <si>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</si>
  <si>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</si>
  <si>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</si>
  <si>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</si>
  <si>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</si>
  <si>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</si>
  <si>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</si>
  <si>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</si>
  <si>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</si>
  <si>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</si>
  <si>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</si>
  <si>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</si>
  <si>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</si>
  <si>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</si>
  <si>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</si>
  <si>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</si>
  <si>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</si>
  <si>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</si>
  <si>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</si>
  <si>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</si>
  <si>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</si>
  <si>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</si>
  <si>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</si>
  <si>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</si>
  <si>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</si>
  <si>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</si>
  <si>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</si>
  <si>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</si>
  <si>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</si>
  <si>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</si>
  <si>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</si>
  <si>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</si>
  <si>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</si>
  <si>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</si>
  <si>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</si>
  <si>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</si>
  <si>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</si>
  <si>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</si>
  <si>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</si>
  <si>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</si>
  <si>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</si>
  <si>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</si>
  <si>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</si>
  <si>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</si>
  <si>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</si>
  <si>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</si>
  <si>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</si>
  <si>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</si>
  <si>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</si>
  <si>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</si>
  <si>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</si>
  <si>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</si>
  <si>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</si>
  <si>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</si>
  <si>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</si>
  <si>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</si>
  <si>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</si>
  <si>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</si>
  <si>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</si>
  <si>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</si>
  <si>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</si>
  <si>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</si>
  <si>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</si>
  <si>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</si>
  <si>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</si>
  <si>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</si>
  <si>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</si>
  <si>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</si>
  <si>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</si>
  <si>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</si>
  <si>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</si>
  <si>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</si>
  <si>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</si>
  <si>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</si>
  <si>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</si>
  <si>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</si>
  <si>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</si>
  <si>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</si>
  <si>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</si>
  <si>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</si>
  <si>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</si>
  <si>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</si>
  <si>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</si>
  <si>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</si>
  <si>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</si>
  <si>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</si>
  <si>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</si>
  <si>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</si>
  <si>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</si>
  <si>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</si>
  <si>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</si>
  <si>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</si>
  <si>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</si>
  <si>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</si>
  <si>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</si>
  <si>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</si>
  <si>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</si>
  <si>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</si>
  <si>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</si>
  <si>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</si>
  <si>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</si>
  <si>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</si>
  <si>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</si>
  <si>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</si>
  <si>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</si>
  <si>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</si>
  <si>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</si>
  <si>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</si>
  <si>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</si>
  <si>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</si>
  <si>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</si>
  <si>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</si>
  <si>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</si>
  <si>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</si>
  <si>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</si>
  <si>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</si>
  <si>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</si>
  <si>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</si>
  <si>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</si>
  <si>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</si>
  <si>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</si>
  <si>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</si>
  <si>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</si>
  <si>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</si>
  <si>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</si>
  <si>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</si>
  <si>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</si>
  <si>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</si>
  <si>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</si>
  <si>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</si>
  <si>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</si>
  <si>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</si>
  <si>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</si>
  <si>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</si>
  <si>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</si>
  <si>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</si>
  <si>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</si>
  <si>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</si>
  <si>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</si>
  <si>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</si>
  <si>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</si>
  <si>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</si>
  <si>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</si>
  <si>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</si>
  <si>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</si>
  <si>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</si>
  <si>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</si>
  <si>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</si>
  <si>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</si>
  <si>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</si>
  <si>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</si>
  <si>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</si>
  <si>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</si>
  <si>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</si>
  <si>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</si>
  <si>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</si>
  <si>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</si>
  <si>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</si>
  <si>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</si>
  <si>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</si>
  <si>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</si>
  <si>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</si>
  <si>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</si>
  <si>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</si>
  <si>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</si>
  <si>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</si>
  <si>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</si>
  <si>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</si>
  <si>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</si>
  <si>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</si>
  <si>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</si>
  <si>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</si>
  <si>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</si>
  <si>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</si>
  <si>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</si>
  <si>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</si>
  <si>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</si>
  <si>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</si>
  <si>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</si>
  <si>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</si>
  <si>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</si>
  <si>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</si>
  <si>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</si>
  <si>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</si>
  <si>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</si>
  <si>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</si>
  <si>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</si>
  <si>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</si>
  <si>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</si>
  <si>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</si>
  <si>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</si>
  <si>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</si>
  <si>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</si>
  <si>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</si>
  <si>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</si>
  <si>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</si>
  <si>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</si>
  <si>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</si>
  <si>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</si>
  <si>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</si>
  <si>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</si>
  <si>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</si>
  <si>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</si>
  <si>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</si>
  <si>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</si>
  <si>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</si>
  <si>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</si>
  <si>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</si>
  <si>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</si>
  <si>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</si>
  <si>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</si>
  <si>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</si>
  <si>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</si>
  <si>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</si>
  <si>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</si>
  <si>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</si>
  <si>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</si>
  <si>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</si>
  <si>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</si>
  <si>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</si>
  <si>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</si>
  <si>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</si>
  <si>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</si>
  <si>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</si>
  <si>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</si>
  <si>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</si>
  <si>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</si>
  <si>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</si>
  <si>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</si>
  <si>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</si>
  <si>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</si>
  <si>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</si>
  <si>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</si>
  <si>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</si>
  <si>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</si>
  <si>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</si>
  <si>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</si>
  <si>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</si>
  <si>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</si>
  <si>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</si>
  <si>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</si>
  <si>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</si>
  <si>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</si>
  <si>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</si>
  <si>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</si>
  <si>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</si>
  <si>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</si>
  <si>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</si>
  <si>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</si>
  <si>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</si>
  <si>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</si>
  <si>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</si>
  <si>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</si>
  <si>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</si>
  <si>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</si>
  <si>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</si>
  <si>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</si>
  <si>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</si>
  <si>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</si>
  <si>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</si>
  <si>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</si>
  <si>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</si>
  <si>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</si>
  <si>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</si>
  <si>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</si>
  <si>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</si>
  <si>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</si>
  <si>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</si>
  <si>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</si>
  <si>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</si>
  <si>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</si>
  <si>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</si>
  <si>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</si>
  <si>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</si>
  <si>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</si>
  <si>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</si>
  <si>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</si>
  <si>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</si>
  <si>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</si>
  <si>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</si>
  <si>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</si>
  <si>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</si>
  <si>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</si>
  <si>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</si>
  <si>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</si>
  <si>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</si>
  <si>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</si>
  <si>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</si>
  <si>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</si>
  <si>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</si>
  <si>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</si>
  <si>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</si>
  <si>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</si>
  <si>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</si>
  <si>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</si>
  <si>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</si>
  <si>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</si>
  <si>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</si>
  <si>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</si>
  <si>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</si>
  <si>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</si>
  <si>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</si>
  <si>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</si>
  <si>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</si>
  <si>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</si>
  <si>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</si>
  <si>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</si>
  <si>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</si>
  <si>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</si>
  <si>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</si>
  <si>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</si>
  <si>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</si>
  <si>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</si>
  <si>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</si>
  <si>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</si>
  <si>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</si>
  <si>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</si>
  <si>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</si>
  <si>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</si>
  <si>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</si>
  <si>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</si>
  <si>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</si>
  <si>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</si>
  <si>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</si>
  <si>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</si>
  <si>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</si>
  <si>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</si>
  <si>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</si>
  <si>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</si>
  <si>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</si>
  <si>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</si>
  <si>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</si>
  <si>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</si>
  <si>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</si>
  <si>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</si>
  <si>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</si>
  <si>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</si>
  <si>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</si>
  <si>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</si>
  <si>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</si>
  <si>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</si>
  <si>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</si>
  <si>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</si>
  <si>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</si>
  <si>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</si>
  <si>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</si>
  <si>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</si>
  <si>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</si>
  <si>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</si>
  <si>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</si>
  <si>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</si>
  <si>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</si>
  <si>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</si>
  <si>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</si>
  <si>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</si>
  <si>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</si>
  <si>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</si>
  <si>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</si>
  <si>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</si>
  <si>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</si>
  <si>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</si>
  <si>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</si>
  <si>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</si>
  <si>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</si>
  <si>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</si>
  <si>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</si>
  <si>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</si>
  <si>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</si>
  <si>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</si>
  <si>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</si>
  <si>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</si>
  <si>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</si>
  <si>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</si>
  <si>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</si>
  <si>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</si>
  <si>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</si>
  <si>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</si>
  <si>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</si>
  <si>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</si>
  <si>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</si>
  <si>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</si>
  <si>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</si>
  <si>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</si>
  <si>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</si>
  <si>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</si>
  <si>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</si>
  <si>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</si>
  <si>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</si>
  <si>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</si>
  <si>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</si>
  <si>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</si>
  <si>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</si>
  <si>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</si>
  <si>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</si>
  <si>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</si>
  <si>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</si>
  <si>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</si>
  <si>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</si>
  <si>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</si>
  <si>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</si>
  <si>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</si>
  <si>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</si>
  <si>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</si>
  <si>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</si>
  <si>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</si>
  <si>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</si>
  <si>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</si>
  <si>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</si>
  <si>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</si>
  <si>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</si>
  <si>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</si>
  <si>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</si>
  <si>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</si>
  <si>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</si>
  <si>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</si>
  <si>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</si>
  <si>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</si>
  <si>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</si>
  <si>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</si>
  <si>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</si>
  <si>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</si>
  <si>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</si>
  <si>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</si>
  <si>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</si>
  <si>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</si>
  <si>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</si>
  <si>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</si>
  <si>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</si>
  <si>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</si>
  <si>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</si>
  <si>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</si>
  <si>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</si>
  <si>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</si>
  <si>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</si>
  <si>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</si>
  <si>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</si>
  <si>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</si>
  <si>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</si>
  <si>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</si>
  <si>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</si>
  <si>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</si>
  <si>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</si>
  <si>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</si>
  <si>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</si>
  <si>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</si>
  <si>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</si>
  <si>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</si>
  <si>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</si>
  <si>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</si>
  <si>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</si>
  <si>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</si>
  <si>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</si>
  <si>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</si>
  <si>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</si>
  <si>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</si>
  <si>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</si>
  <si>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</si>
  <si>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</si>
  <si>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</si>
  <si>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</si>
  <si>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</si>
  <si>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</si>
  <si>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</si>
  <si>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</si>
  <si>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</si>
  <si>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</si>
  <si>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</si>
  <si>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</si>
  <si>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</si>
  <si>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</si>
  <si>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</si>
  <si>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</si>
  <si>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</si>
  <si>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</si>
  <si>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</si>
  <si>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</si>
  <si>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</si>
  <si>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</si>
  <si>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</si>
  <si>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</si>
  <si>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</si>
  <si>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</si>
  <si>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</si>
  <si>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</si>
  <si>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</si>
  <si>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</si>
  <si>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</si>
  <si>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</si>
  <si>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</si>
  <si>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</si>
  <si>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</si>
  <si>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</si>
  <si>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</si>
  <si>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</si>
  <si>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</si>
  <si>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</si>
  <si>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</si>
  <si>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</si>
  <si>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</si>
  <si>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</si>
  <si>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</si>
  <si>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</si>
  <si>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</si>
  <si>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</si>
  <si>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</si>
  <si>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</si>
  <si>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</si>
  <si>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</si>
  <si>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</si>
  <si>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</si>
  <si>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</si>
  <si>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</si>
  <si>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</si>
  <si>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</si>
  <si>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</si>
  <si>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</si>
  <si>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</si>
  <si>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</si>
  <si>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</si>
  <si>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</si>
  <si>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</si>
  <si>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</si>
  <si>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</si>
  <si>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</si>
  <si>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</si>
  <si>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</si>
  <si>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</si>
  <si>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</si>
  <si>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</si>
  <si>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</si>
  <si>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</si>
  <si>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</si>
  <si>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</si>
  <si>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</si>
  <si>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</si>
  <si>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</si>
  <si>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</si>
  <si>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</si>
  <si>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</si>
  <si>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</si>
  <si>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</si>
  <si>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</si>
  <si>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</si>
  <si>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</si>
  <si>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</si>
  <si>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</si>
  <si>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</si>
  <si>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</si>
  <si>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</si>
  <si>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</si>
  <si>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</si>
  <si>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</si>
  <si>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</si>
  <si>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</si>
  <si>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</si>
  <si>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</si>
  <si>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</si>
  <si>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</si>
  <si>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</si>
  <si>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</si>
  <si>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</si>
  <si>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</si>
  <si>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</si>
  <si>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</si>
  <si>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</si>
  <si>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</si>
  <si>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</si>
  <si>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</si>
  <si>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</si>
  <si>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</si>
  <si>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</si>
  <si>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</si>
  <si>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</si>
  <si>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</si>
  <si>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</si>
  <si>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</si>
  <si>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</si>
  <si>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</si>
  <si>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</si>
  <si>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</si>
  <si>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</si>
  <si>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</si>
  <si>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</si>
  <si>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</si>
  <si>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</si>
  <si>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</si>
  <si>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</si>
  <si>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</si>
  <si>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</si>
  <si>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</si>
  <si>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</si>
  <si>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</si>
  <si>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</si>
  <si>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</si>
  <si>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</si>
  <si>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</si>
  <si>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</si>
  <si>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</si>
  <si>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</si>
  <si>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</si>
  <si>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</si>
  <si>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</si>
  <si>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</si>
  <si>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</si>
  <si>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</si>
  <si>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</si>
  <si>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</si>
  <si>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</si>
  <si>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</si>
  <si>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</si>
  <si>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</si>
  <si>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</si>
  <si>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</si>
  <si>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</si>
  <si>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</si>
  <si>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</si>
  <si>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</si>
  <si>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</si>
  <si>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</si>
  <si>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</si>
  <si>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</si>
  <si>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</si>
  <si>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</si>
  <si>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</si>
  <si>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</si>
  <si>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</si>
  <si>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</si>
  <si>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</si>
  <si>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</si>
  <si>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</si>
  <si>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</si>
  <si>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</si>
  <si>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</si>
  <si>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</si>
  <si>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</si>
  <si>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</si>
  <si>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</si>
  <si>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</si>
  <si>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</si>
  <si>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</si>
  <si>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</si>
  <si>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</si>
  <si>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</si>
  <si>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</si>
  <si>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</si>
  <si>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</si>
  <si>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</si>
  <si>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</si>
  <si>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</si>
  <si>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</si>
  <si>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</si>
  <si>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</si>
  <si>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</si>
  <si>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</si>
  <si>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</si>
  <si>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</si>
  <si>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</si>
  <si>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</si>
  <si>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</si>
  <si>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</si>
  <si>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</si>
  <si>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</si>
  <si>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</si>
  <si>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</si>
  <si>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</si>
  <si>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</si>
  <si>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</si>
  <si>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</si>
  <si>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</si>
  <si>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</si>
  <si>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</si>
  <si>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</si>
  <si>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</si>
  <si>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</si>
  <si>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</si>
  <si>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</si>
  <si>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</si>
  <si>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</si>
  <si>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</si>
  <si>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</si>
  <si>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</si>
  <si>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</si>
  <si>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</si>
  <si>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</si>
  <si>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</si>
  <si>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</si>
  <si>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</si>
  <si>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</si>
  <si>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</si>
  <si>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</si>
  <si>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</si>
  <si>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</si>
  <si>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</si>
  <si>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</si>
  <si>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</si>
  <si>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</si>
  <si>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</si>
  <si>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</si>
  <si>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</si>
  <si>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</si>
  <si>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</si>
  <si>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</si>
  <si>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</si>
  <si>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</si>
  <si>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</si>
  <si>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</si>
  <si>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</si>
  <si>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</si>
  <si>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</si>
  <si>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</si>
  <si>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</si>
  <si>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</si>
  <si>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</si>
  <si>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</si>
  <si>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</si>
  <si>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</si>
  <si>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</si>
  <si>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</si>
  <si>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</si>
  <si>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</si>
  <si>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</si>
  <si>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</si>
  <si>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</si>
  <si>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</si>
  <si>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</si>
  <si>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</si>
  <si>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</si>
  <si>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</si>
  <si>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</si>
  <si>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</si>
  <si>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</si>
  <si>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</si>
  <si>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</si>
  <si>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</si>
  <si>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</si>
  <si>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</si>
  <si>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</si>
  <si>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</si>
  <si>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</si>
  <si>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</si>
  <si>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</si>
  <si>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</si>
  <si>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</si>
  <si>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</si>
  <si>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</si>
  <si>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</si>
  <si>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</si>
  <si>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</si>
  <si>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</si>
  <si>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</si>
  <si>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</si>
  <si>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</si>
  <si>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</si>
  <si>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</si>
  <si>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</si>
  <si>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</si>
  <si>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</si>
  <si>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</si>
  <si>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</si>
  <si>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</si>
  <si>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</si>
  <si>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</si>
  <si>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</si>
  <si>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</si>
  <si>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</si>
  <si>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</si>
  <si>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</si>
  <si>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</si>
  <si>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</si>
  <si>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</si>
  <si>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</si>
  <si>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</si>
  <si>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</si>
  <si>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</si>
  <si>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</si>
  <si>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</si>
  <si>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</si>
  <si>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</si>
  <si>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</si>
  <si>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</si>
  <si>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</si>
  <si>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</si>
  <si>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</si>
  <si>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</si>
  <si>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</si>
  <si>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</si>
  <si>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</si>
  <si>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</si>
  <si>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</si>
  <si>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</si>
  <si>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</si>
  <si>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</si>
  <si>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</si>
  <si>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</si>
  <si>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</si>
  <si>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</si>
  <si>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</si>
  <si>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</si>
  <si>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</si>
  <si>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</si>
  <si>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</si>
  <si>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</si>
  <si>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</si>
  <si>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</si>
  <si>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</si>
  <si>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</si>
  <si>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</si>
  <si>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</si>
  <si>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</si>
  <si>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</si>
  <si>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</si>
  <si>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</si>
  <si>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</si>
  <si>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</si>
  <si>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</si>
  <si>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</si>
  <si>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</si>
  <si>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</si>
  <si>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</si>
  <si>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</si>
  <si>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</si>
  <si>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</si>
  <si>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</si>
  <si>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</si>
  <si>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</si>
  <si>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</si>
  <si>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</si>
  <si>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</si>
  <si>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</si>
  <si>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</si>
  <si>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</si>
  <si>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</si>
  <si>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</si>
  <si>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</si>
  <si>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</si>
  <si>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</si>
  <si>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</si>
  <si>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</si>
  <si>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</si>
  <si>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</si>
  <si>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</si>
  <si>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</si>
  <si>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</si>
  <si>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</si>
  <si>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</si>
  <si>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</si>
  <si>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</si>
  <si>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</si>
  <si>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</si>
  <si>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</si>
  <si>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</si>
  <si>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</si>
  <si>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</si>
  <si>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</si>
  <si>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</si>
  <si>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</si>
  <si>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</si>
  <si>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</si>
  <si>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</si>
  <si>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</si>
  <si>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</si>
  <si>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</si>
  <si>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</si>
  <si>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</si>
  <si>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</si>
  <si>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</si>
  <si>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</si>
  <si>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</si>
  <si>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</si>
  <si>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</si>
  <si>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</si>
  <si>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</si>
  <si>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</si>
  <si>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</si>
  <si>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</si>
  <si>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</si>
  <si>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</si>
  <si>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</si>
  <si>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</si>
  <si>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</si>
  <si>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</si>
  <si>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</si>
  <si>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</si>
  <si>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</si>
  <si>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</si>
  <si>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</si>
  <si>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</si>
  <si>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</si>
  <si>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</si>
  <si>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</si>
  <si>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</si>
  <si>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</si>
  <si>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</si>
  <si>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</si>
  <si>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</si>
  <si>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</si>
  <si>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</si>
  <si>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</si>
  <si>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</si>
  <si>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</si>
  <si>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</si>
  <si>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</si>
  <si>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</si>
  <si>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</si>
  <si>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</si>
  <si>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</si>
  <si>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</si>
  <si>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</si>
  <si>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</si>
  <si>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</si>
  <si>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</si>
  <si>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</si>
  <si>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</si>
  <si>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</si>
  <si>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</si>
  <si>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</si>
  <si>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</si>
  <si>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</si>
  <si>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</si>
  <si>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</si>
  <si>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</si>
  <si>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</si>
  <si>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</si>
  <si>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</si>
  <si>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</si>
  <si>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</si>
  <si>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</si>
  <si>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</si>
  <si>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</si>
  <si>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</si>
  <si>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</si>
  <si>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</si>
  <si>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</si>
  <si>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</si>
  <si>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</si>
  <si>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</si>
  <si>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</si>
  <si>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</si>
  <si>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</si>
  <si>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</si>
  <si>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</si>
  <si>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</si>
  <si>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</si>
  <si>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</si>
  <si>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</si>
  <si>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</si>
  <si>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</si>
  <si>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</si>
  <si>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</si>
  <si>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</si>
  <si>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</si>
  <si>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</si>
  <si>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</si>
  <si>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</si>
  <si>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</si>
  <si>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</si>
  <si>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</si>
  <si>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</si>
  <si>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</si>
  <si>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</si>
  <si>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</si>
  <si>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</si>
  <si>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</si>
  <si>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</si>
  <si>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</si>
  <si>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</si>
  <si>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</si>
  <si>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</si>
  <si>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</si>
  <si>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</si>
  <si>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</si>
  <si>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</si>
  <si>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</si>
  <si>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</si>
  <si>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</si>
  <si>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</si>
  <si>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</si>
  <si>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</si>
  <si>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</si>
  <si>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</si>
  <si>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</si>
  <si>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</si>
  <si>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</si>
  <si>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</si>
  <si>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</si>
  <si>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</si>
  <si>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</si>
  <si>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</si>
  <si>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</si>
  <si>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</si>
  <si>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</si>
  <si>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</si>
  <si>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</si>
  <si>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</si>
  <si>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</si>
  <si>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</si>
  <si>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</si>
  <si>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</si>
  <si>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</si>
  <si>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</si>
  <si>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</si>
  <si>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</si>
  <si>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</si>
  <si>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</si>
  <si>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</si>
  <si>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</si>
  <si>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</si>
  <si>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</si>
  <si>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</si>
  <si>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</si>
  <si>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</si>
  <si>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</si>
  <si>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</si>
  <si>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</si>
  <si>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</si>
  <si>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</si>
  <si>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</si>
  <si>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</si>
  <si>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</si>
  <si>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</si>
  <si>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</si>
  <si>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</si>
  <si>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</si>
  <si>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</si>
  <si>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</si>
  <si>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</si>
  <si>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</si>
  <si>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</si>
  <si>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</si>
  <si>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</si>
  <si>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</si>
  <si>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</si>
  <si>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</si>
  <si>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</si>
  <si>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</si>
  <si>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</si>
  <si>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</si>
  <si>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</si>
  <si>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</si>
  <si>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</si>
  <si>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</si>
  <si>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</si>
  <si>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</si>
  <si>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</si>
  <si>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</si>
  <si>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</si>
  <si>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</si>
  <si>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</si>
  <si>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</si>
  <si>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</si>
  <si>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</si>
  <si>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</si>
  <si>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</si>
  <si>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</si>
  <si>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</si>
  <si>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</si>
  <si>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</si>
  <si>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</si>
  <si>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</si>
  <si>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</si>
  <si>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</si>
  <si>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</si>
  <si>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</si>
  <si>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</si>
  <si>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</si>
  <si>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</si>
  <si>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</si>
  <si>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</si>
  <si>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</si>
  <si>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</si>
  <si>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</si>
  <si>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</si>
  <si>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</si>
  <si>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</si>
  <si>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</si>
  <si>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</si>
  <si>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</si>
  <si>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</si>
  <si>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</si>
  <si>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</si>
  <si>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</si>
  <si>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</si>
  <si>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</si>
  <si>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</si>
  <si>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</si>
  <si>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</si>
  <si>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</si>
  <si>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</si>
  <si>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</si>
  <si>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</si>
  <si>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</si>
  <si>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</si>
  <si>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</si>
  <si>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</si>
  <si>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</si>
  <si>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</si>
  <si>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</si>
  <si>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</si>
  <si>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</si>
  <si>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</si>
  <si>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</si>
  <si>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</si>
  <si>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</si>
  <si>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</si>
  <si>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</si>
  <si>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</si>
  <si>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</si>
  <si>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</si>
  <si>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</si>
  <si>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</si>
  <si>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</si>
  <si>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</si>
  <si>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</si>
  <si>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</si>
  <si>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</si>
  <si>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</si>
  <si>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</si>
  <si>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</si>
  <si>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</si>
  <si>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</si>
  <si>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</si>
  <si>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</si>
  <si>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</si>
  <si>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</si>
  <si>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</si>
  <si>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</si>
  <si>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</si>
  <si>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</si>
  <si>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</si>
  <si>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</si>
  <si>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</si>
  <si>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</si>
  <si>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</si>
  <si>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</si>
  <si>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</si>
  <si>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</si>
  <si>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</si>
  <si>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</si>
  <si>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</si>
  <si>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</si>
  <si>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</si>
  <si>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</si>
  <si>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</si>
  <si>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</si>
  <si>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</si>
  <si>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</si>
  <si>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</si>
  <si>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</si>
  <si>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</si>
  <si>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</si>
  <si>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</si>
  <si>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</si>
  <si>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</si>
  <si>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</si>
  <si>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</si>
  <si>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</si>
  <si>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</si>
  <si>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</si>
  <si>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</si>
  <si>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</si>
  <si>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</si>
  <si>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</si>
  <si>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</si>
  <si>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</si>
  <si>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</si>
  <si>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</si>
  <si>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</si>
  <si>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</si>
  <si>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</si>
  <si>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</si>
  <si>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</si>
  <si>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</si>
  <si>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</si>
  <si>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</si>
  <si>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</si>
  <si>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</si>
  <si>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</si>
  <si>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</si>
  <si>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</si>
  <si>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</si>
  <si>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</si>
  <si>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</si>
  <si>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</si>
  <si>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</si>
  <si>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</si>
  <si>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</si>
  <si>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</si>
  <si>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</si>
  <si>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</si>
  <si>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</si>
  <si>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</si>
  <si>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</si>
  <si>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</si>
  <si>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</si>
  <si>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</si>
  <si>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</si>
  <si>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</si>
  <si>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</si>
  <si>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</si>
  <si>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</si>
  <si>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</si>
  <si>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</si>
  <si>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</si>
  <si>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</si>
  <si>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</si>
  <si>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</si>
  <si>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</si>
  <si>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</si>
  <si>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</si>
  <si>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</si>
  <si>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</si>
  <si>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</si>
  <si>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</si>
  <si>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</si>
  <si>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</si>
  <si>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</si>
  <si>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</si>
  <si>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</si>
  <si>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</si>
  <si>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</si>
  <si>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</si>
  <si>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</si>
  <si>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</si>
  <si>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</si>
  <si>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</si>
  <si>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</si>
  <si>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</si>
  <si>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</si>
  <si>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</si>
  <si>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</si>
  <si>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</si>
  <si>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</si>
  <si>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</si>
  <si>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</si>
  <si>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</si>
  <si>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</si>
  <si>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</si>
  <si>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</si>
  <si>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</si>
  <si>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</si>
  <si>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</si>
  <si>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</si>
  <si>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</si>
  <si>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</si>
  <si>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</si>
  <si>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</si>
  <si>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</si>
  <si>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</si>
  <si>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</si>
  <si>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</si>
  <si>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</si>
  <si>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</si>
  <si>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</si>
  <si>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</si>
  <si>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</si>
  <si>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</si>
  <si>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</si>
  <si>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</si>
  <si>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</si>
  <si>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</si>
  <si>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</si>
  <si>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</si>
  <si>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</si>
  <si>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</si>
  <si>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</si>
  <si>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</si>
  <si>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</si>
  <si>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</si>
  <si>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</si>
  <si>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</si>
  <si>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</si>
  <si>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</si>
  <si>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</si>
  <si>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</si>
  <si>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</si>
  <si>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</si>
  <si>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</si>
  <si>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</si>
  <si>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</si>
  <si>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</si>
  <si>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</si>
  <si>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</si>
  <si>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</si>
  <si>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</si>
  <si>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</si>
  <si>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</si>
  <si>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</si>
  <si>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</si>
  <si>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</si>
  <si>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</si>
  <si>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</si>
  <si>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</si>
  <si>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</si>
  <si>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</si>
  <si>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</si>
  <si>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</si>
  <si>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</si>
  <si>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</si>
  <si>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</si>
  <si>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</si>
  <si>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</si>
  <si>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</si>
  <si>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</si>
  <si>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</si>
  <si>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</si>
  <si>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</si>
  <si>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</si>
  <si>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</si>
  <si>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</si>
  <si>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</si>
  <si>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</si>
  <si>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</si>
  <si>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</si>
  <si>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</si>
  <si>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</si>
  <si>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</si>
  <si>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</si>
  <si>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</si>
  <si>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</si>
  <si>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</si>
  <si>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</si>
  <si>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</si>
  <si>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</si>
  <si>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</si>
  <si>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</si>
  <si>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</si>
  <si>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</si>
  <si>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</si>
  <si>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</si>
  <si>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</si>
  <si>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</si>
  <si>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</si>
  <si>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</si>
  <si>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</si>
  <si>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</si>
  <si>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</si>
  <si>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</si>
  <si>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</si>
  <si>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</si>
  <si>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</si>
  <si>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</si>
  <si>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</si>
  <si>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</si>
  <si>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</si>
  <si>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</si>
  <si>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</si>
  <si>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</si>
  <si>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</si>
  <si>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</si>
  <si>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</si>
  <si>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</si>
  <si>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</si>
  <si>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</si>
  <si>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</si>
  <si>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</si>
  <si>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</si>
  <si>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</si>
  <si>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</si>
  <si>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</si>
  <si>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</si>
  <si>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</si>
  <si>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</si>
  <si>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</si>
  <si>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</si>
  <si>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</si>
  <si>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</si>
  <si>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</si>
  <si>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</si>
  <si>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</si>
  <si>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</si>
  <si>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</si>
  <si>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</si>
  <si>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</si>
  <si>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</si>
  <si>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</si>
  <si>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</si>
  <si>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</si>
  <si>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</si>
  <si>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</si>
  <si>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</si>
  <si>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</si>
  <si>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</si>
  <si>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</si>
  <si>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</si>
  <si>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</si>
  <si>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</si>
  <si>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</si>
  <si>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</si>
  <si>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</si>
  <si>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</si>
  <si>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</si>
  <si>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</si>
  <si>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</si>
  <si>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</si>
  <si>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</si>
  <si>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</si>
  <si>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</si>
  <si>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</si>
  <si>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</si>
  <si>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</si>
  <si>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</si>
  <si>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</si>
  <si>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</si>
  <si>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</si>
  <si>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</si>
  <si>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</si>
  <si>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</si>
  <si>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</si>
  <si>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</si>
  <si>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</si>
  <si>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</si>
  <si>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</si>
  <si>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</si>
  <si>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</si>
  <si>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</si>
  <si>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</si>
  <si>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</si>
  <si>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</si>
  <si>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</si>
  <si>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</si>
  <si>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</si>
  <si>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</si>
  <si>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</si>
  <si>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</si>
  <si>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</si>
  <si>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</si>
  <si>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</si>
  <si>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</si>
  <si>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</si>
  <si>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</si>
  <si>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</si>
  <si>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</si>
  <si>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</si>
  <si>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</si>
  <si>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</si>
  <si>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</si>
  <si>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</si>
  <si>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</si>
  <si>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</si>
  <si>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</si>
  <si>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</si>
  <si>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</si>
  <si>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</si>
  <si>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</si>
  <si>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</si>
  <si>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</si>
  <si>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</si>
  <si>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</si>
  <si>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</si>
  <si>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</si>
  <si>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</si>
  <si>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</si>
  <si>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</si>
  <si>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</si>
  <si>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</si>
  <si>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</si>
  <si>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</si>
  <si>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</si>
  <si>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</si>
  <si>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</si>
  <si>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</si>
  <si>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</si>
  <si>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</si>
  <si>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</si>
  <si>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</si>
  <si>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</si>
  <si>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</si>
  <si>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</si>
  <si>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</si>
  <si>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</si>
  <si>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</si>
  <si>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</si>
  <si>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</si>
  <si>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</si>
  <si>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</si>
  <si>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</si>
  <si>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</si>
  <si>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</si>
  <si>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</si>
  <si>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</si>
  <si>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</si>
  <si>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</si>
  <si>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</si>
  <si>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</si>
  <si>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</si>
  <si>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</si>
  <si>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</si>
  <si>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</si>
  <si>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</si>
  <si>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</si>
  <si>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</si>
  <si>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</si>
  <si>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</si>
  <si>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</si>
  <si>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</si>
  <si>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</si>
  <si>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</si>
  <si>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</si>
  <si>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</si>
  <si>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</si>
  <si>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</si>
  <si>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</si>
  <si>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</si>
  <si>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</si>
  <si>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</si>
  <si>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</si>
  <si>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</si>
  <si>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</si>
  <si>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</si>
  <si>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</si>
  <si>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</si>
  <si>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</si>
  <si>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</si>
  <si>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</si>
  <si>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</si>
  <si>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</si>
  <si>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</si>
  <si>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</si>
  <si>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</si>
  <si>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</si>
  <si>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</si>
  <si>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</si>
  <si>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</si>
  <si>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</si>
  <si>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</si>
  <si>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</si>
  <si>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</si>
  <si>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</si>
  <si>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</si>
  <si>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</si>
  <si>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</si>
  <si>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</si>
  <si>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</si>
  <si>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</si>
  <si>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</si>
  <si>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</si>
  <si>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</si>
  <si>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</si>
  <si>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</si>
  <si>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</si>
  <si>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</si>
  <si>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</si>
  <si>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</si>
  <si>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</si>
  <si>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</si>
  <si>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</si>
  <si>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</si>
  <si>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</si>
  <si>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</si>
  <si>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</si>
  <si>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</si>
  <si>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</si>
  <si>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</si>
  <si>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</si>
  <si>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</si>
  <si>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</si>
  <si>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</si>
  <si>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</si>
  <si>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</si>
  <si>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</si>
  <si>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</si>
  <si>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</si>
  <si>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</si>
  <si>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</si>
  <si>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</si>
  <si>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</si>
  <si>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</si>
  <si>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</si>
  <si>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</si>
  <si>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</si>
  <si>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</si>
  <si>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</si>
  <si>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</si>
  <si>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</si>
  <si>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</si>
  <si>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</si>
  <si>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</si>
  <si>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</si>
  <si>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</si>
  <si>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</si>
  <si>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</si>
  <si>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</si>
  <si>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</si>
  <si>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</si>
  <si>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</si>
  <si>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</si>
  <si>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</si>
  <si>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</si>
  <si>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</si>
  <si>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</si>
  <si>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</si>
  <si>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</si>
  <si>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</si>
  <si>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</si>
  <si>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</si>
  <si>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</si>
  <si>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</si>
  <si>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</si>
  <si>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</si>
  <si>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</si>
  <si>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</si>
  <si>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</si>
  <si>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</si>
  <si>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</si>
  <si>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</si>
  <si>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</si>
  <si>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</si>
  <si>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</si>
  <si>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</si>
  <si>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</si>
  <si>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</si>
  <si>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</si>
  <si>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</si>
  <si>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</si>
  <si>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</si>
  <si>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</si>
  <si>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</si>
  <si>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</si>
  <si>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</si>
  <si>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</si>
  <si>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</si>
  <si>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</si>
  <si>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</si>
  <si>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</si>
  <si>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</si>
  <si>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</si>
  <si>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</si>
  <si>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</si>
  <si>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</si>
  <si>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</si>
  <si>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</si>
  <si>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</si>
  <si>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</si>
  <si>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</si>
  <si>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</si>
  <si>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</si>
  <si>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</si>
  <si>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</si>
  <si>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</si>
  <si>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</si>
  <si>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</si>
  <si>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</si>
  <si>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</si>
  <si>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</si>
  <si>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</si>
  <si>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</si>
  <si>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</si>
  <si>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</si>
  <si>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</si>
  <si>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</si>
  <si>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</si>
  <si>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</si>
  <si>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</si>
  <si>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</si>
  <si>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</si>
  <si>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</si>
  <si>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</si>
  <si>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</si>
  <si>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</si>
  <si>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</si>
  <si>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</si>
  <si>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</si>
  <si>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</si>
  <si>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</si>
  <si>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</si>
  <si>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</si>
  <si>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</si>
  <si>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</si>
  <si>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</si>
  <si>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</si>
  <si>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</si>
  <si>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</si>
  <si>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</si>
  <si>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</si>
  <si>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</si>
  <si>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</si>
  <si>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</si>
  <si>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</si>
  <si>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</si>
  <si>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</si>
  <si>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</si>
  <si>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</si>
  <si>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</si>
  <si>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</si>
  <si>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</si>
  <si>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</si>
  <si>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</si>
  <si>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</si>
  <si>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</si>
  <si>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</si>
  <si>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</si>
  <si>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</si>
  <si>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</si>
  <si>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</si>
  <si>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</si>
  <si>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</si>
  <si>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</si>
  <si>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</si>
  <si>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</si>
  <si>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</si>
  <si>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</si>
  <si>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</si>
  <si>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</si>
  <si>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</si>
  <si>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</si>
  <si>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</si>
  <si>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</si>
  <si>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</si>
  <si>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</si>
  <si>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</si>
  <si>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</si>
  <si>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</si>
  <si>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</si>
  <si>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</si>
  <si>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</si>
  <si>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</si>
  <si>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</si>
  <si>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</si>
  <si>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</si>
  <si>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</si>
  <si>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</si>
  <si>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</si>
  <si>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</si>
  <si>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</si>
  <si>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</si>
  <si>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</si>
  <si>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</si>
  <si>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</si>
  <si>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</si>
  <si>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</si>
  <si>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</si>
  <si>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</si>
  <si>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</si>
  <si>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</si>
  <si>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</si>
  <si>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</si>
  <si>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</si>
  <si>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</si>
  <si>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</si>
  <si>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</si>
  <si>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</si>
  <si>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</si>
  <si>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</si>
  <si>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</si>
  <si>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</si>
  <si>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</si>
  <si>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</si>
  <si>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</si>
  <si>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</si>
  <si>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</si>
  <si>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</si>
  <si>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</si>
  <si>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</si>
  <si>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</si>
  <si>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</si>
  <si>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</si>
  <si>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</si>
  <si>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</si>
  <si>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</si>
  <si>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</si>
  <si>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</si>
  <si>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</si>
  <si>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</si>
  <si>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</si>
  <si>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</si>
  <si>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</si>
  <si>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</si>
  <si>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</si>
  <si>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</si>
  <si>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</si>
  <si>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</si>
  <si>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</si>
  <si>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</si>
  <si>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</si>
  <si>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</si>
  <si>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</si>
  <si>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</si>
  <si>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</si>
  <si>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</si>
  <si>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</si>
  <si>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</si>
  <si>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</si>
  <si>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</si>
  <si>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</si>
  <si>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</si>
  <si>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</si>
  <si>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</si>
  <si>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</si>
  <si>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</si>
  <si>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</si>
  <si>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</si>
  <si>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</si>
  <si>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</si>
  <si>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</si>
  <si>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</si>
  <si>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</si>
  <si>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</si>
  <si>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</si>
  <si>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</si>
  <si>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</si>
  <si>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</si>
  <si>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</si>
  <si>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</si>
  <si>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</si>
  <si>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</si>
  <si>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</si>
  <si>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</si>
  <si>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</si>
  <si>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</si>
  <si>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</si>
  <si>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</si>
  <si>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</si>
  <si>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</si>
  <si>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</si>
  <si>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</si>
  <si>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</si>
  <si>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</si>
  <si>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</si>
  <si>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</si>
  <si>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</si>
  <si>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</si>
  <si>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</si>
  <si>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</si>
  <si>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</si>
  <si>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</si>
  <si>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</si>
  <si>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</si>
  <si>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</si>
  <si>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</si>
  <si>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</si>
  <si>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</si>
  <si>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</si>
  <si>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</si>
  <si>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</si>
  <si>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</si>
  <si>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</si>
  <si>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</si>
  <si>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</si>
  <si>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</si>
  <si>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</si>
  <si>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</si>
  <si>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</si>
  <si>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</si>
  <si>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</si>
  <si>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</si>
  <si>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</si>
  <si>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</si>
  <si>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</si>
  <si>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</si>
  <si>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</si>
  <si>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</si>
  <si>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</si>
  <si>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</si>
  <si>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</si>
  <si>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</si>
  <si>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</si>
  <si>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</si>
  <si>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</si>
  <si>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</si>
  <si>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</si>
  <si>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</si>
  <si>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</si>
  <si>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</si>
  <si>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</si>
  <si>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</si>
  <si>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</si>
  <si>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</si>
  <si>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</si>
  <si>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</si>
  <si>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</si>
  <si>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</si>
  <si>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</si>
  <si>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</si>
  <si>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</si>
  <si>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</si>
  <si>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</si>
  <si>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</si>
  <si>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</si>
  <si>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</si>
  <si>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</si>
  <si>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</si>
  <si>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</si>
  <si>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</si>
  <si>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</si>
  <si>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</si>
  <si>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</si>
  <si>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</si>
  <si>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</si>
  <si>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</si>
  <si>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</si>
  <si>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</si>
  <si>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</si>
  <si>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</si>
  <si>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</si>
  <si>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</si>
  <si>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</si>
  <si>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</si>
  <si>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</si>
  <si>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</si>
  <si>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</si>
  <si>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</si>
  <si>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</si>
  <si>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</si>
  <si>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</si>
  <si>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</si>
  <si>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</si>
  <si>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</si>
  <si>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</si>
  <si>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</si>
  <si>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</si>
  <si>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</si>
  <si>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</si>
  <si>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</si>
  <si>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</si>
  <si>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</si>
  <si>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</si>
  <si>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</si>
  <si>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</si>
  <si>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</si>
  <si>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</si>
  <si>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</si>
  <si>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</si>
  <si>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</si>
  <si>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</si>
  <si>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</si>
  <si>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</si>
  <si>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</si>
  <si>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</si>
  <si>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</si>
  <si>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</si>
  <si>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</si>
  <si>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</si>
  <si>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</si>
  <si>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</si>
  <si>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</si>
  <si>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</si>
  <si>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</si>
  <si>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</si>
  <si>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</si>
  <si>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</si>
  <si>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</si>
  <si>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</si>
  <si>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</si>
  <si>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</si>
  <si>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</si>
  <si>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</si>
  <si>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</si>
  <si>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</si>
  <si>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</si>
  <si>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</si>
  <si>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</si>
  <si>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</si>
  <si>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</si>
  <si>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</si>
  <si>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</si>
  <si>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</si>
  <si>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</si>
  <si>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</si>
  <si>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</si>
  <si>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</si>
  <si>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</si>
  <si>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</si>
  <si>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</si>
  <si>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</si>
  <si>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</si>
  <si>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</si>
  <si>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</si>
  <si>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</si>
  <si>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</si>
  <si>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</si>
  <si>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</si>
  <si>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</si>
  <si>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</si>
  <si>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</si>
  <si>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</si>
  <si>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</si>
  <si>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</si>
  <si>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</si>
  <si>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</si>
  <si>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</si>
  <si>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</si>
  <si>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</si>
  <si>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</si>
  <si>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</si>
  <si>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</si>
  <si>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</si>
  <si>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</si>
  <si>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</si>
  <si>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</si>
  <si>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</si>
  <si>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</si>
  <si>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</si>
  <si>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</si>
  <si>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</si>
  <si>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</si>
  <si>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</si>
  <si>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</si>
  <si>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</si>
  <si>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</si>
  <si>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</si>
  <si>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</si>
  <si>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</si>
  <si>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</si>
  <si>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</si>
  <si>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</si>
  <si>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</si>
  <si>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</si>
  <si>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</si>
  <si>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</si>
  <si>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</si>
  <si>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</si>
  <si>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</si>
  <si>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</si>
  <si>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</si>
  <si>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</si>
  <si>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</si>
  <si>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</si>
  <si>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</si>
  <si>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</si>
  <si>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</si>
  <si>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</si>
  <si>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</si>
  <si>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</si>
  <si>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</si>
  <si>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</si>
  <si>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</si>
  <si>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</si>
  <si>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</si>
  <si>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</si>
  <si>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</si>
  <si>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</si>
  <si>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</si>
  <si>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</si>
  <si>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</si>
  <si>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</si>
  <si>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</si>
  <si>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</si>
  <si>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</si>
  <si>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</si>
  <si>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</si>
  <si>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</si>
  <si>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</si>
  <si>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</si>
  <si>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</si>
  <si>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</si>
  <si>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</si>
  <si>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</si>
  <si>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</si>
  <si>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</si>
  <si>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</si>
  <si>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</si>
  <si>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</si>
  <si>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</si>
  <si>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</si>
  <si>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</si>
  <si>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</si>
  <si>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</si>
  <si>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</si>
  <si>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</si>
  <si>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</si>
  <si>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</si>
  <si>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</si>
  <si>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</si>
  <si>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</si>
  <si>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</si>
  <si>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</si>
  <si>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</si>
  <si>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</si>
  <si>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</si>
  <si>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</si>
  <si>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</si>
  <si>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</si>
  <si>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</si>
  <si>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</si>
  <si>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</si>
  <si>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</si>
  <si>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</si>
  <si>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</si>
  <si>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</si>
  <si>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</si>
  <si>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</si>
  <si>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</si>
  <si>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</si>
  <si>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</si>
  <si>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</si>
  <si>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</si>
  <si>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</si>
  <si>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</si>
  <si>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</si>
  <si>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</si>
  <si>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</si>
  <si>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</si>
  <si>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</si>
  <si>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</si>
  <si>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</si>
  <si>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</si>
  <si>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</si>
  <si>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</si>
  <si>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</si>
  <si>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</si>
  <si>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</si>
  <si>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</si>
  <si>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</si>
  <si>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</si>
  <si>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</si>
  <si>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</si>
  <si>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</si>
  <si>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</si>
  <si>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</si>
  <si>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</si>
  <si>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</si>
  <si>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</si>
  <si>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</si>
  <si>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</si>
  <si>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</si>
  <si>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</si>
  <si>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</si>
  <si>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</si>
  <si>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</si>
  <si>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</si>
  <si>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</si>
  <si>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</si>
  <si>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</si>
  <si>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</si>
  <si>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</si>
  <si>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</si>
  <si>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</si>
  <si>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</si>
  <si>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</si>
  <si>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</si>
  <si>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</si>
  <si>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</si>
  <si>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</si>
  <si>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</si>
  <si>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</si>
  <si>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</si>
  <si>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</si>
  <si>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</si>
  <si>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</si>
  <si>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</si>
  <si>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</si>
  <si>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</si>
  <si>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</si>
  <si>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</si>
  <si>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</si>
  <si>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</si>
  <si>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</si>
  <si>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</si>
  <si>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</si>
  <si>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</si>
  <si>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</si>
  <si>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</si>
  <si>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</si>
  <si>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</si>
  <si>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</si>
  <si>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</si>
  <si>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</si>
  <si>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</si>
  <si>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</si>
  <si>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</si>
  <si>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</si>
  <si>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</si>
  <si>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</si>
  <si>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</si>
  <si>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</si>
  <si>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</si>
  <si>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</si>
  <si>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</si>
  <si>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</si>
  <si>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</si>
  <si>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</si>
  <si>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</si>
  <si>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</si>
  <si>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</si>
  <si>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</si>
  <si>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</si>
  <si>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</si>
  <si>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</si>
  <si>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</si>
  <si>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</si>
  <si>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</si>
  <si>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</si>
  <si>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</si>
  <si>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</si>
  <si>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</si>
  <si>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</si>
  <si>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</si>
  <si>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</si>
  <si>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</si>
  <si>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</si>
  <si>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</si>
  <si>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</si>
  <si>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</si>
  <si>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</si>
  <si>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</si>
  <si>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</si>
  <si>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</si>
  <si>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</si>
  <si>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</si>
  <si>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</si>
  <si>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</si>
  <si>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</si>
  <si>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</si>
  <si>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</si>
  <si>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</si>
  <si>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</si>
  <si>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</si>
  <si>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</si>
  <si>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</si>
  <si>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</si>
  <si>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</si>
  <si>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</si>
  <si>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</si>
  <si>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</si>
  <si>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</si>
  <si>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</si>
  <si>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</si>
  <si>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</si>
  <si>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</si>
  <si>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</si>
  <si>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</si>
  <si>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</si>
  <si>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</si>
  <si>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</si>
  <si>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</si>
  <si>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</si>
  <si>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</si>
  <si>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</si>
  <si>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</si>
  <si>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</si>
  <si>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</si>
  <si>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</si>
  <si>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</si>
  <si>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</si>
  <si>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</si>
  <si>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</si>
  <si>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</si>
  <si>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</si>
  <si>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</si>
  <si>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</si>
  <si>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</si>
  <si>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</si>
  <si>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</si>
  <si>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</si>
  <si>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</si>
  <si>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</si>
  <si>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</si>
  <si>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</si>
  <si>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</si>
  <si>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</si>
  <si>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</si>
  <si>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</si>
  <si>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</si>
  <si>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</si>
  <si>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</si>
  <si>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</si>
  <si>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</si>
  <si>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</si>
  <si>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</si>
  <si>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</si>
  <si>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</si>
  <si>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</si>
  <si>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</si>
  <si>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</si>
  <si>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</si>
  <si>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</si>
  <si>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</si>
  <si>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</si>
  <si>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</si>
  <si>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</si>
  <si>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</si>
  <si>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</si>
  <si>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</si>
  <si>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</si>
  <si>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</si>
  <si>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</si>
  <si>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</si>
  <si>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</si>
  <si>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</si>
  <si>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</si>
  <si>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</si>
  <si>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</si>
  <si>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</si>
  <si>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</si>
  <si>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</si>
  <si>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</si>
  <si>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</si>
  <si>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</si>
  <si>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</si>
  <si>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</si>
  <si>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</si>
  <si>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</si>
  <si>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</si>
  <si>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</si>
  <si>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</si>
  <si>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</si>
  <si>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</si>
  <si>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</si>
  <si>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</si>
  <si>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</si>
  <si>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</si>
  <si>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</si>
  <si>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</si>
  <si>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</si>
  <si>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</si>
  <si>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</si>
  <si>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</si>
  <si>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</si>
  <si>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</si>
  <si>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</si>
  <si>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</si>
  <si>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</si>
  <si>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</si>
  <si>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</si>
  <si>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</si>
  <si>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</si>
  <si>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</si>
  <si>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</si>
  <si>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</si>
  <si>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</si>
  <si>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</si>
  <si>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</si>
  <si>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</si>
  <si>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</si>
  <si>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</si>
  <si>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</si>
  <si>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</si>
  <si>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</si>
  <si>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</si>
  <si>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</si>
  <si>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</si>
  <si>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</si>
  <si>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</si>
  <si>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</si>
  <si>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</si>
  <si>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</si>
  <si>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</si>
  <si>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</si>
  <si>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</si>
  <si>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</si>
  <si>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</si>
  <si>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</si>
  <si>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</si>
  <si>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</si>
  <si>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</si>
  <si>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</si>
  <si>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</si>
  <si>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</si>
  <si>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</si>
  <si>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</si>
  <si>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</si>
  <si>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</si>
  <si>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</si>
  <si>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</si>
  <si>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</si>
  <si>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</si>
  <si>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</si>
  <si>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</si>
  <si>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</si>
  <si>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</si>
  <si>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</si>
  <si>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</si>
  <si>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</si>
  <si>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</si>
  <si>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</si>
  <si>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</si>
  <si>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</si>
  <si>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</si>
  <si>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</si>
  <si>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</si>
  <si>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</si>
  <si>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</si>
  <si>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</si>
  <si>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</si>
  <si>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</si>
  <si>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</si>
  <si>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</si>
  <si>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</si>
  <si>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</si>
  <si>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</si>
  <si>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</si>
  <si>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</si>
  <si>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</si>
  <si>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</si>
  <si>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</si>
  <si>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</si>
  <si>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</si>
  <si>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</si>
  <si>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</si>
  <si>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</si>
  <si>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</si>
  <si>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</si>
  <si>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</si>
  <si>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</si>
  <si>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</si>
  <si>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</si>
  <si>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</si>
  <si>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</si>
  <si>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</si>
  <si>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</si>
  <si>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</si>
  <si>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</si>
  <si>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</si>
  <si>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</si>
  <si>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</si>
  <si>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</si>
  <si>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</si>
  <si>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</si>
  <si>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</si>
  <si>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</si>
  <si>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</si>
  <si>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</si>
  <si>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</si>
  <si>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</si>
  <si>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</si>
  <si>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</si>
  <si>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</si>
  <si>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</si>
  <si>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</si>
  <si>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</si>
  <si>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</si>
  <si>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</si>
  <si>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</si>
  <si>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</si>
  <si>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</si>
  <si>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</si>
  <si>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</si>
  <si>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</si>
  <si>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</si>
  <si>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</si>
  <si>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</si>
  <si>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</si>
  <si>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</si>
  <si>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</si>
  <si>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</si>
  <si>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</si>
  <si>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</si>
  <si>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</si>
  <si>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</si>
  <si>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</si>
  <si>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</si>
  <si>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</si>
  <si>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</si>
  <si>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</si>
  <si>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</si>
  <si>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</si>
  <si>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</si>
  <si>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</si>
  <si>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</si>
  <si>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</si>
  <si>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</si>
  <si>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</si>
  <si>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</si>
  <si>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</si>
  <si>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</si>
  <si>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</si>
  <si>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</si>
  <si>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</si>
  <si>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</si>
  <si>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</si>
  <si>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</si>
  <si>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</si>
  <si>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</si>
  <si>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</si>
  <si>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</si>
  <si>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</si>
  <si>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</si>
  <si>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</si>
  <si>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</si>
  <si>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</si>
  <si>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</si>
  <si>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</si>
  <si>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</si>
  <si>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</si>
  <si>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</si>
  <si>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</si>
  <si>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</si>
  <si>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</si>
  <si>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</si>
  <si>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</si>
  <si>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</si>
  <si>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</si>
  <si>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</si>
  <si>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</si>
  <si>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</si>
  <si>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</si>
  <si>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</si>
  <si>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</si>
  <si>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</si>
  <si>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</si>
  <si>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</si>
  <si>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</si>
  <si>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</si>
  <si>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</si>
  <si>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</si>
  <si>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</si>
  <si>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</si>
  <si>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</si>
  <si>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</si>
  <si>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</si>
  <si>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</si>
  <si>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</si>
  <si>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</si>
  <si>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</si>
  <si>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</si>
  <si>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</si>
  <si>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</si>
  <si>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</si>
  <si>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</si>
  <si>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</si>
  <si>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</si>
  <si>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</si>
  <si>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</si>
  <si>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</si>
  <si>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</si>
  <si>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</si>
  <si>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</si>
  <si>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</si>
  <si>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</si>
  <si>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</si>
  <si>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</si>
  <si>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</si>
  <si>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</si>
  <si>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</si>
  <si>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</si>
  <si>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</si>
  <si>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</si>
  <si>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</si>
  <si>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</si>
  <si>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</si>
  <si>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</si>
  <si>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</si>
  <si>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</si>
  <si>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</si>
  <si>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</si>
  <si>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</si>
  <si>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</si>
  <si>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</si>
  <si>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</si>
  <si>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</si>
  <si>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</si>
  <si>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</si>
  <si>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</si>
  <si>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</si>
  <si>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</si>
  <si>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</si>
  <si>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</si>
  <si>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</si>
  <si>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</si>
  <si>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</si>
  <si>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</si>
  <si>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</si>
  <si>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</si>
  <si>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</si>
  <si>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</si>
  <si>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</si>
  <si>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</si>
  <si>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</si>
  <si>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</si>
  <si>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</si>
  <si>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</si>
  <si>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</si>
  <si>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</si>
  <si>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</si>
  <si>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</si>
  <si>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</si>
  <si>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</si>
  <si>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</si>
  <si>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</si>
  <si>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</si>
  <si>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</si>
  <si>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</si>
  <si>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</si>
  <si>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</si>
  <si>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</si>
  <si>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</si>
  <si>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</si>
  <si>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</si>
  <si>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</si>
  <si>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</si>
  <si>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</si>
  <si>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</si>
  <si>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</si>
  <si>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</si>
  <si>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</si>
  <si>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</si>
  <si>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</si>
  <si>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</si>
  <si>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</si>
  <si>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</si>
  <si>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</si>
  <si>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</si>
  <si>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</si>
  <si>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</si>
  <si>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</si>
  <si>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</si>
  <si>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</si>
  <si>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</si>
  <si>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</si>
  <si>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</si>
  <si>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</si>
  <si>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</si>
  <si>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</si>
  <si>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</si>
  <si>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</si>
  <si>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</si>
  <si>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</si>
  <si>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</si>
  <si>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</si>
  <si>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</si>
  <si>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</si>
  <si>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</si>
  <si>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</si>
  <si>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</si>
  <si>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</si>
  <si>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</si>
  <si>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</si>
  <si>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</si>
  <si>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</si>
  <si>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</si>
  <si>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</si>
  <si>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</si>
  <si>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</si>
  <si>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</si>
  <si>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</si>
  <si>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</si>
  <si>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</si>
  <si>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</si>
  <si>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</si>
  <si>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</si>
  <si>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</si>
  <si>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</si>
  <si>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</si>
  <si>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</si>
  <si>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</si>
  <si>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</si>
  <si>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</si>
  <si>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</si>
  <si>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</si>
  <si>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</si>
  <si>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</si>
  <si>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</si>
  <si>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</si>
  <si>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</si>
  <si>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</si>
  <si>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</si>
  <si>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</si>
  <si>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</si>
  <si>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</si>
  <si>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</si>
  <si>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</si>
  <si>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</si>
  <si>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</si>
  <si>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</si>
  <si>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</si>
  <si>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</si>
  <si>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</si>
  <si>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</si>
  <si>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</si>
  <si>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</si>
  <si>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</si>
  <si>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</si>
  <si>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</si>
  <si>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</si>
  <si>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</si>
  <si>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</si>
  <si>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</si>
  <si>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</si>
  <si>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</si>
  <si>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</si>
  <si>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</si>
  <si>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</si>
  <si>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</si>
  <si>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</si>
  <si>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</si>
  <si>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</si>
  <si>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</si>
  <si>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</si>
  <si>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</si>
  <si>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</si>
  <si>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</si>
  <si>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</si>
  <si>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</si>
  <si>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</si>
  <si>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</si>
  <si>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</si>
  <si>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</si>
  <si>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</si>
  <si>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</si>
  <si>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</si>
  <si>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</si>
  <si>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</si>
  <si>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</si>
  <si>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</si>
  <si>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</si>
  <si>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</si>
  <si>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</si>
  <si>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</si>
  <si>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</si>
  <si>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</si>
  <si>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</si>
  <si>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</si>
  <si>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</si>
  <si>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</si>
  <si>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</si>
  <si>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</si>
  <si>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</si>
  <si>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</si>
  <si>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</si>
  <si>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</si>
  <si>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</si>
  <si>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</si>
  <si>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</si>
  <si>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</si>
  <si>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</si>
  <si>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</si>
  <si>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</si>
  <si>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</si>
  <si>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</si>
  <si>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</si>
  <si>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</si>
  <si>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</si>
  <si>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</si>
  <si>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</si>
  <si>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</si>
  <si>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</si>
  <si>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</si>
  <si>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</si>
  <si>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</si>
  <si>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</si>
  <si>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</si>
  <si>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</si>
  <si>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</si>
  <si>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</si>
  <si>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</si>
  <si>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</si>
  <si>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</si>
  <si>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</si>
  <si>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</si>
  <si>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</si>
  <si>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</si>
  <si>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</si>
  <si>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</si>
  <si>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</si>
  <si>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</si>
  <si>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</si>
  <si>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</si>
  <si>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</si>
  <si>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</si>
  <si>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</si>
  <si>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</si>
  <si>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</si>
  <si>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</si>
  <si>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</si>
  <si>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</si>
  <si>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</si>
  <si>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</si>
  <si>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</si>
  <si>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</si>
  <si>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</si>
  <si>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</si>
  <si>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</si>
  <si>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</si>
  <si>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</si>
  <si>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</si>
  <si>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</si>
  <si>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</si>
  <si>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</si>
  <si>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</si>
  <si>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</si>
  <si>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</si>
  <si>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</si>
  <si>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</si>
  <si>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</si>
  <si>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</si>
  <si>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</si>
  <si>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</si>
  <si>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</si>
  <si>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</si>
  <si>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</si>
  <si>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</si>
  <si>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</si>
  <si>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</si>
  <si>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</si>
  <si>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</si>
  <si>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</si>
  <si>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</si>
  <si>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</si>
  <si>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</si>
  <si>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</si>
  <si>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</si>
  <si>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</si>
  <si>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</si>
  <si>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</si>
  <si>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</si>
  <si>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</si>
  <si>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</si>
  <si>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</si>
  <si>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</si>
  <si>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</si>
  <si>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</si>
  <si>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</si>
  <si>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</si>
  <si>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</si>
  <si>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</si>
  <si>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</si>
  <si>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</si>
  <si>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</si>
  <si>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</si>
  <si>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</si>
  <si>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</si>
  <si>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</si>
  <si>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</si>
  <si>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</si>
  <si>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</si>
  <si>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</si>
  <si>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</si>
  <si>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</si>
  <si>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</si>
  <si>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</si>
  <si>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</si>
  <si>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</si>
  <si>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</si>
  <si>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</si>
  <si>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</si>
  <si>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</si>
  <si>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</si>
  <si>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</si>
  <si>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</si>
  <si>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</si>
  <si>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</si>
  <si>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</si>
  <si>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</si>
  <si>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</si>
  <si>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</si>
  <si>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</si>
  <si>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</si>
  <si>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</si>
  <si>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</si>
  <si>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</si>
  <si>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</si>
  <si>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</si>
  <si>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</si>
  <si>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</si>
  <si>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</si>
  <si>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</si>
  <si>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</si>
  <si>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</si>
  <si>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</si>
  <si>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</si>
  <si>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</si>
  <si>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</si>
  <si>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</si>
  <si>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</si>
  <si>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</si>
  <si>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</si>
  <si>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</si>
  <si>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</si>
  <si>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</si>
  <si>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</si>
  <si>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</si>
  <si>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</si>
  <si>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</si>
  <si>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</si>
  <si>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</si>
  <si>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</si>
  <si>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</si>
  <si>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</si>
  <si>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</si>
  <si>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</si>
  <si>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</si>
  <si>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</si>
  <si>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</si>
  <si>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</si>
  <si>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</si>
  <si>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</si>
  <si>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</si>
  <si>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</si>
  <si>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</si>
  <si>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</si>
  <si>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</si>
  <si>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</si>
  <si>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</si>
  <si>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</si>
  <si>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</si>
  <si>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</si>
  <si>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</si>
  <si>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</si>
  <si>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</si>
  <si>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</si>
  <si>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</si>
  <si>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</si>
  <si>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</si>
  <si>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</si>
  <si>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</si>
  <si>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</si>
  <si>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</si>
  <si>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</si>
  <si>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</si>
  <si>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</si>
  <si>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</si>
  <si>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</si>
  <si>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</si>
  <si>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</si>
  <si>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</si>
  <si>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</si>
  <si>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</si>
  <si>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</si>
  <si>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</si>
  <si>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</si>
  <si>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</si>
  <si>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</si>
  <si>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</si>
  <si>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</si>
  <si>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</si>
  <si>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</si>
  <si>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</si>
  <si>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</si>
  <si>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</si>
  <si>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</si>
  <si>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</si>
  <si>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</si>
  <si>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</si>
  <si>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</si>
  <si>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</si>
  <si>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</si>
  <si>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</si>
  <si>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</si>
  <si>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</si>
  <si>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</si>
  <si>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</si>
  <si>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</si>
  <si>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</si>
  <si>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</si>
  <si>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</si>
  <si>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</si>
  <si>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</si>
  <si>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</si>
  <si>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</si>
  <si>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</si>
  <si>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</si>
  <si>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</si>
  <si>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</si>
  <si>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</si>
  <si>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</si>
  <si>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</si>
  <si>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</si>
  <si>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</si>
  <si>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</si>
  <si>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</si>
  <si>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</si>
  <si>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</si>
  <si>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</si>
  <si>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</si>
  <si>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</si>
  <si>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</si>
  <si>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</si>
  <si>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</si>
  <si>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</si>
  <si>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</si>
  <si>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</si>
  <si>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</si>
  <si>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</si>
  <si>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</si>
  <si>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</si>
  <si>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</si>
  <si>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</si>
  <si>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</si>
  <si>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</si>
  <si>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</si>
  <si>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</si>
  <si>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</si>
  <si>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</si>
  <si>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</si>
  <si>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</si>
  <si>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</si>
  <si>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</si>
  <si>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</si>
  <si>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</si>
  <si>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</si>
  <si>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</si>
  <si>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</si>
  <si>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</si>
  <si>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</si>
  <si>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</si>
  <si>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</si>
  <si>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</si>
  <si>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</si>
  <si>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</si>
  <si>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</si>
  <si>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</si>
  <si>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</si>
  <si>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</si>
  <si>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</si>
  <si>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</si>
  <si>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</si>
  <si>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</si>
  <si>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</si>
  <si>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</si>
  <si>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</si>
  <si>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</si>
  <si>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</si>
  <si>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</si>
  <si>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</si>
  <si>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</si>
  <si>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</si>
  <si>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</si>
  <si>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</si>
  <si>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</si>
  <si>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</si>
  <si>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</si>
  <si>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</si>
  <si>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</si>
  <si>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</si>
  <si>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</si>
  <si>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</si>
  <si>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</si>
  <si>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</si>
  <si>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</si>
  <si>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</si>
  <si>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</si>
  <si>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</si>
  <si>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</si>
  <si>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</si>
  <si>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</si>
  <si>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</si>
  <si>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</si>
  <si>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</si>
  <si>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</si>
  <si>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</si>
  <si>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</si>
  <si>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</si>
  <si>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</si>
  <si>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</si>
  <si>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</si>
  <si>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</si>
  <si>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</si>
  <si>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</si>
  <si>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</si>
  <si>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</si>
  <si>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</si>
  <si>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</si>
  <si>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</si>
  <si>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</si>
  <si>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</si>
  <si>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</si>
  <si>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</si>
  <si>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</si>
  <si>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</si>
  <si>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</si>
  <si>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</si>
  <si>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</si>
  <si>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</si>
  <si>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</si>
  <si>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</si>
  <si>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</si>
  <si>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</si>
  <si>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</si>
  <si>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</si>
  <si>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</si>
  <si>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</si>
  <si>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</si>
  <si>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</si>
  <si>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</si>
  <si>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</si>
  <si>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</si>
  <si>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</si>
  <si>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</si>
  <si>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</si>
  <si>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</si>
  <si>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</si>
  <si>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</si>
  <si>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</si>
  <si>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</si>
  <si>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</si>
  <si>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</si>
  <si>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</si>
  <si>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</si>
  <si>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</si>
  <si>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</si>
  <si>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</si>
  <si>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</si>
  <si>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</si>
  <si>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</si>
  <si>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</si>
  <si>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</si>
  <si>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</si>
  <si>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</si>
  <si>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</si>
  <si>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</si>
  <si>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</si>
  <si>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</si>
  <si>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</si>
  <si>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</si>
  <si>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</si>
  <si>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</si>
  <si>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</si>
  <si>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</si>
  <si>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</si>
  <si>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</si>
  <si>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</si>
  <si>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</si>
  <si>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</si>
  <si>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</si>
  <si>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</si>
  <si>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</si>
  <si>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</si>
  <si>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</si>
  <si>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</si>
  <si>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</si>
  <si>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</si>
  <si>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</si>
  <si>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</si>
  <si>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</si>
  <si>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</si>
  <si>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</si>
  <si>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</si>
  <si>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</si>
  <si>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</si>
  <si>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</si>
  <si>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</si>
  <si>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</si>
  <si>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</si>
  <si>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</si>
  <si>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</si>
  <si>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</si>
  <si>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</si>
  <si>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</si>
  <si>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</si>
  <si>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</si>
  <si>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</si>
  <si>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</si>
  <si>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</si>
  <si>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</si>
  <si>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</si>
  <si>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</si>
  <si>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</si>
  <si>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</si>
  <si>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</si>
  <si>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</si>
  <si>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</si>
  <si>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</si>
  <si>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</si>
  <si>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</si>
  <si>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</si>
  <si>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</si>
  <si>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</si>
  <si>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</si>
  <si>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</si>
  <si>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</si>
  <si>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</si>
  <si>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</si>
  <si>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</si>
  <si>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</si>
  <si>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</si>
  <si>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</si>
  <si>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</si>
  <si>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</si>
  <si>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</si>
  <si>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</si>
  <si>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</si>
  <si>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</si>
  <si>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</si>
  <si>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</si>
  <si>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</si>
  <si>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</si>
  <si>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</si>
  <si>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</si>
  <si>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</si>
  <si>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</si>
  <si>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</si>
  <si>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</si>
  <si>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</si>
  <si>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</si>
  <si>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</si>
  <si>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</si>
  <si>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</si>
  <si>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</si>
  <si>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</si>
  <si>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</si>
  <si>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</si>
  <si>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</si>
  <si>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</si>
  <si>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</si>
  <si>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</si>
  <si>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</si>
  <si>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</si>
  <si>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</si>
  <si>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</si>
  <si>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</si>
  <si>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</si>
  <si>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</si>
  <si>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</si>
  <si>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</si>
  <si>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</si>
  <si>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</si>
  <si>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</si>
  <si>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</si>
  <si>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</si>
  <si>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</si>
  <si>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</si>
  <si>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</si>
  <si>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</si>
  <si>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</si>
  <si>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</si>
  <si>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</si>
  <si>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</si>
  <si>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</si>
  <si>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</si>
  <si>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</si>
  <si>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</si>
  <si>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</si>
  <si>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</si>
  <si>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</si>
  <si>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</si>
  <si>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</si>
  <si>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</si>
  <si>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</si>
  <si>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</si>
  <si>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</si>
  <si>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</si>
  <si>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</si>
  <si>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</si>
  <si>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</si>
  <si>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</si>
  <si>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</si>
  <si>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</si>
  <si>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</si>
  <si>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</si>
  <si>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</si>
  <si>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</si>
  <si>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</si>
  <si>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</si>
  <si>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</si>
  <si>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</si>
  <si>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</si>
  <si>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</si>
  <si>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</si>
  <si>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</si>
  <si>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</si>
  <si>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</si>
  <si>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</si>
  <si>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</si>
  <si>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</si>
  <si>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</si>
  <si>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</si>
  <si>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</si>
  <si>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</si>
  <si>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</si>
  <si>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</si>
  <si>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</si>
  <si>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</si>
  <si>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</si>
  <si>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</si>
  <si>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</si>
  <si>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</si>
  <si>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</si>
  <si>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</si>
  <si>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</si>
  <si>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</si>
  <si>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</si>
  <si>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</si>
  <si>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</si>
  <si>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</si>
  <si>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</si>
  <si>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</si>
  <si>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</si>
  <si>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</si>
  <si>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</si>
  <si>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</si>
  <si>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</si>
  <si>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</si>
  <si>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</si>
  <si>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</si>
  <si>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</si>
  <si>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</si>
  <si>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</si>
  <si>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</si>
  <si>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</si>
  <si>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</si>
  <si>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</si>
  <si>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</si>
  <si>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</si>
  <si>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</si>
  <si>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</si>
  <si>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</si>
  <si>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</si>
  <si>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</si>
  <si>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</si>
  <si>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</si>
  <si>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</si>
  <si>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</si>
  <si>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</si>
  <si>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</si>
  <si>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</si>
  <si>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</si>
  <si>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</si>
  <si>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</si>
  <si>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</si>
  <si>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</si>
  <si>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</si>
  <si>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</si>
  <si>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</si>
  <si>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</si>
  <si>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</si>
  <si>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</si>
  <si>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</si>
  <si>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</si>
  <si>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</si>
  <si>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</si>
  <si>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</si>
  <si>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</si>
  <si>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</si>
  <si>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</si>
  <si>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</si>
  <si>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</si>
  <si>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</si>
  <si>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</si>
  <si>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</si>
  <si>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</si>
  <si>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</si>
  <si>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</si>
  <si>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</si>
  <si>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</si>
  <si>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</si>
  <si>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</si>
  <si>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</si>
  <si>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</si>
  <si>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</si>
  <si>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</si>
  <si>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</si>
  <si>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</si>
  <si>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</si>
  <si>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</si>
  <si>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</si>
  <si>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</si>
  <si>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</si>
  <si>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</si>
  <si>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</si>
  <si>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</si>
  <si>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</si>
  <si>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</si>
  <si>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</si>
  <si>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</si>
  <si>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</si>
  <si>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</si>
  <si>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</si>
  <si>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</si>
  <si>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</si>
  <si>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</si>
  <si>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</si>
  <si>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</si>
  <si>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</si>
  <si>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</si>
  <si>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</si>
  <si>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</si>
  <si>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</si>
  <si>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</si>
  <si>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</si>
  <si>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</si>
  <si>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</si>
  <si>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</si>
  <si>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</si>
  <si>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</si>
  <si>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</si>
  <si>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</si>
  <si>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</si>
  <si>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</si>
  <si>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</si>
  <si>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</si>
  <si>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</si>
  <si>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</si>
  <si>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</si>
  <si>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</si>
  <si>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</si>
  <si>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</si>
  <si>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</si>
  <si>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</si>
  <si>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</si>
  <si>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</si>
  <si>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</si>
  <si>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</si>
  <si>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</si>
  <si>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</si>
  <si>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</si>
  <si>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</si>
  <si>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</si>
  <si>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</si>
  <si>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</si>
  <si>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</si>
  <si>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</si>
  <si>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</si>
  <si>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</si>
  <si>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</si>
  <si>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</si>
  <si>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</si>
  <si>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</si>
  <si>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</si>
  <si>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</si>
  <si>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</si>
  <si>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</si>
  <si>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</si>
  <si>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</si>
  <si>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</si>
  <si>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</si>
  <si>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</si>
  <si>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</si>
  <si>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</si>
  <si>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</si>
  <si>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</si>
  <si>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</si>
  <si>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</si>
  <si>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</si>
  <si>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</si>
  <si>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</si>
  <si>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</si>
  <si>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</si>
  <si>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</si>
  <si>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</si>
  <si>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</si>
  <si>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</si>
  <si>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</si>
  <si>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</si>
  <si>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</si>
  <si>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</si>
  <si>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</si>
  <si>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</si>
  <si>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</si>
  <si>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</si>
  <si>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</si>
  <si>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</si>
  <si>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</si>
  <si>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</si>
  <si>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</si>
  <si>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</si>
  <si>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</si>
  <si>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</si>
  <si>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</si>
  <si>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</si>
  <si>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</si>
  <si>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</si>
  <si>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</si>
  <si>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</si>
  <si>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</si>
  <si>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</si>
  <si>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</si>
  <si>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</si>
  <si>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</si>
  <si>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</si>
  <si>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</si>
  <si>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</si>
  <si>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</si>
  <si>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</si>
  <si>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</si>
  <si>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</si>
  <si>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</si>
  <si>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</si>
  <si>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</si>
  <si>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</si>
  <si>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</si>
  <si>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</si>
  <si>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</si>
  <si>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</si>
  <si>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</si>
  <si>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</si>
  <si>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</si>
  <si>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</si>
  <si>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</si>
  <si>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</si>
  <si>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</si>
  <si>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</si>
  <si>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</si>
  <si>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</si>
  <si>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</si>
  <si>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</si>
  <si>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</si>
  <si>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</si>
  <si>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</si>
  <si>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</si>
  <si>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</si>
  <si>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</si>
  <si>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</si>
  <si>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</si>
  <si>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</si>
  <si>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</si>
  <si>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</si>
  <si>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</si>
  <si>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</si>
  <si>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</si>
  <si>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</si>
  <si>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</si>
  <si>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</si>
  <si>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</si>
  <si>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</si>
  <si>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</si>
  <si>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</si>
  <si>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</si>
  <si>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</si>
  <si>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</si>
  <si>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</si>
  <si>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</si>
  <si>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</si>
  <si>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</si>
  <si>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</si>
  <si>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</si>
  <si>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</si>
  <si>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</si>
  <si>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</si>
  <si>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</si>
  <si>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</si>
  <si>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</si>
  <si>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</si>
  <si>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</si>
  <si>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</si>
  <si>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</si>
  <si>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</si>
  <si>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</si>
  <si>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</si>
  <si>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</si>
  <si>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</si>
  <si>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</si>
  <si>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</si>
  <si>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</si>
  <si>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</si>
  <si>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</si>
  <si>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</si>
  <si>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</si>
  <si>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</si>
  <si>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</si>
  <si>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</si>
  <si>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</si>
  <si>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</si>
  <si>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</si>
  <si>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</si>
  <si>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</si>
  <si>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</si>
  <si>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</si>
  <si>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</si>
  <si>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</si>
  <si>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</si>
  <si>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</si>
  <si>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</si>
  <si>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</si>
  <si>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</si>
  <si>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</si>
  <si>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</si>
  <si>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</si>
  <si>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</si>
  <si>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</si>
  <si>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</si>
  <si>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</si>
  <si>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</si>
  <si>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</si>
  <si>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</si>
  <si>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</si>
  <si>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</si>
  <si>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</si>
  <si>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</si>
  <si>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</si>
  <si>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</si>
  <si>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</si>
  <si>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</si>
  <si>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</si>
  <si>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</si>
  <si>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</si>
  <si>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</si>
  <si>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</si>
  <si>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</si>
  <si>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</si>
  <si>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</si>
  <si>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</si>
  <si>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</si>
  <si>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</si>
  <si>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</si>
  <si>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</si>
  <si>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</si>
  <si>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</si>
  <si>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</si>
  <si>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</si>
  <si>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</si>
  <si>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</si>
  <si>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</si>
  <si>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</si>
  <si>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</si>
  <si>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</si>
  <si>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</si>
  <si>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</si>
  <si>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</si>
  <si>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</si>
  <si>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</si>
  <si>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</si>
  <si>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</si>
  <si>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</si>
  <si>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</si>
  <si>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</si>
  <si>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</si>
  <si>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</si>
  <si>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</si>
  <si>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</si>
  <si>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</si>
  <si>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</si>
  <si>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</si>
  <si>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</si>
  <si>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</si>
  <si>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</si>
  <si>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</si>
  <si>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</si>
  <si>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</si>
  <si>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</si>
  <si>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</si>
  <si>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</si>
  <si>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</si>
  <si>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</si>
  <si>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</si>
  <si>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</si>
  <si>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</si>
  <si>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</si>
  <si>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</si>
  <si>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</si>
  <si>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</si>
  <si>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</si>
  <si>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</si>
  <si>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</si>
  <si>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</si>
  <si>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</si>
  <si>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</si>
  <si>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</si>
  <si>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</si>
  <si>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</si>
  <si>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</si>
  <si>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</si>
  <si>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</si>
  <si>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</si>
  <si>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</si>
  <si>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</si>
  <si>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</si>
  <si>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</si>
  <si>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</si>
  <si>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</si>
  <si>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</si>
  <si>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</si>
  <si>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</si>
  <si>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</si>
  <si>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</si>
  <si>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</si>
  <si>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</si>
  <si>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</si>
  <si>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</si>
  <si>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</si>
  <si>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</si>
  <si>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</si>
  <si>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</si>
  <si>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</si>
  <si>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</si>
  <si>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</si>
  <si>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</si>
  <si>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</si>
  <si>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</si>
  <si>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</si>
  <si>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</si>
  <si>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</si>
  <si>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</si>
  <si>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</si>
  <si>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</si>
  <si>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</si>
  <si>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</si>
  <si>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</si>
  <si>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</si>
  <si>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</si>
  <si>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</si>
  <si>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</si>
  <si>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</si>
  <si>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</si>
  <si>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</si>
  <si>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</si>
  <si>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</si>
  <si>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</si>
  <si>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</si>
  <si>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</si>
  <si>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</si>
  <si>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</si>
  <si>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</si>
  <si>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</si>
  <si>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</si>
  <si>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</si>
  <si>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</si>
  <si>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</si>
  <si>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</si>
  <si>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</si>
  <si>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</si>
  <si>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</si>
  <si>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</si>
  <si>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</si>
  <si>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</si>
  <si>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</si>
  <si>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</si>
  <si>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</si>
  <si>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</si>
  <si>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</si>
  <si>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</si>
  <si>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</si>
  <si>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</si>
  <si>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</si>
  <si>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</si>
  <si>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</si>
  <si>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</si>
  <si>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</si>
  <si>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</si>
  <si>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</si>
  <si>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</si>
  <si>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</si>
  <si>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</si>
  <si>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</si>
  <si>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</si>
  <si>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</si>
  <si>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</si>
  <si>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</si>
  <si>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</si>
  <si>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</si>
  <si>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</si>
  <si>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</si>
  <si>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</si>
  <si>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</si>
  <si>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</si>
  <si>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</si>
  <si>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</si>
  <si>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</si>
  <si>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</si>
  <si>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</si>
  <si>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</si>
  <si>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</si>
  <si>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</si>
  <si>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</si>
  <si>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</si>
  <si>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</si>
  <si>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</si>
  <si>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</si>
  <si>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</si>
  <si>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</si>
  <si>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</si>
  <si>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</si>
  <si>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</si>
  <si>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</si>
  <si>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</si>
  <si>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</si>
  <si>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</si>
  <si>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</si>
  <si>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</si>
  <si>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</si>
  <si>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</si>
  <si>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</si>
  <si>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</si>
  <si>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</si>
  <si>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</si>
  <si>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</si>
  <si>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</si>
  <si>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</si>
  <si>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</si>
  <si>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</si>
  <si>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</si>
  <si>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</si>
  <si>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</si>
  <si>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</si>
  <si>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</si>
  <si>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</si>
  <si>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</si>
  <si>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</si>
  <si>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</si>
  <si>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</si>
  <si>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</si>
  <si>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</si>
  <si>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</si>
  <si>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</si>
  <si>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</si>
  <si>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</si>
  <si>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</si>
  <si>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</si>
  <si>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</si>
  <si>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</si>
  <si>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</si>
  <si>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</si>
  <si>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</si>
  <si>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</si>
  <si>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</si>
  <si>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</si>
  <si>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</si>
  <si>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</si>
  <si>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</si>
  <si>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</si>
  <si>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</si>
  <si>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</si>
  <si>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</si>
  <si>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</si>
  <si>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</si>
  <si>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</si>
  <si>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</si>
  <si>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</si>
  <si>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</si>
  <si>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</si>
  <si>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</si>
  <si>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</si>
  <si>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</si>
  <si>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</si>
  <si>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</si>
  <si>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</si>
  <si>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</si>
  <si>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</si>
  <si>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</si>
  <si>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</si>
  <si>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</si>
  <si>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</si>
  <si>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</si>
  <si>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</si>
  <si>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</si>
  <si>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</si>
  <si>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</si>
  <si>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</si>
  <si>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</si>
  <si>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</si>
  <si>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</si>
  <si>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</si>
  <si>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</si>
  <si>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</si>
  <si>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</si>
  <si>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</si>
  <si>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</si>
  <si>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</si>
  <si>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</si>
  <si>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</si>
  <si>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</si>
  <si>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</si>
  <si>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</si>
  <si>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</si>
  <si>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</si>
  <si>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</si>
  <si>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</si>
  <si>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</si>
  <si>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</si>
  <si>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</si>
  <si>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</si>
  <si>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</si>
  <si>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</si>
  <si>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</si>
  <si>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</si>
  <si>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</si>
  <si>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</si>
  <si>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</si>
  <si>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</si>
  <si>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</si>
  <si>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</si>
  <si>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</si>
  <si>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</si>
  <si>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</si>
  <si>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</si>
  <si>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</si>
  <si>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</si>
  <si>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</si>
  <si>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</si>
  <si>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</si>
  <si>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</si>
  <si>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</si>
  <si>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</si>
  <si>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</si>
  <si>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</si>
  <si>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</si>
  <si>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</si>
  <si>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</si>
  <si>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</si>
  <si>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</si>
  <si>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</si>
  <si>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</si>
  <si>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</si>
  <si>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</si>
  <si>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</si>
  <si>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</si>
  <si>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</si>
  <si>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</si>
  <si>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</si>
  <si>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</si>
  <si>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</si>
  <si>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</si>
  <si>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</si>
  <si>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</si>
  <si>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</si>
  <si>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</si>
  <si>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</si>
  <si>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</si>
  <si>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</si>
  <si>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</si>
  <si>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</si>
  <si>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</si>
  <si>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</si>
  <si>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</si>
  <si>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</si>
  <si>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</si>
  <si>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</si>
  <si>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</si>
  <si>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</si>
  <si>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</si>
  <si>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</si>
  <si>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</si>
  <si>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</si>
  <si>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</si>
  <si>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</si>
  <si>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</si>
  <si>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</si>
  <si>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</si>
  <si>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</si>
  <si>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</si>
  <si>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</si>
  <si>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</si>
  <si>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</si>
  <si>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</si>
  <si>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</si>
  <si>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</si>
  <si>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</si>
  <si>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</si>
  <si>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</si>
  <si>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</si>
  <si>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</si>
  <si>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</si>
  <si>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</si>
  <si>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</si>
  <si>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</si>
  <si>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</si>
  <si>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</si>
  <si>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</si>
  <si>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</si>
  <si>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</si>
  <si>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</si>
  <si>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</si>
  <si>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</si>
  <si>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</si>
  <si>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</si>
  <si>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</si>
  <si>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</si>
  <si>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</si>
  <si>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</si>
  <si>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</si>
  <si>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</si>
  <si>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</si>
  <si>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</si>
  <si>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</si>
  <si>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</si>
  <si>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</si>
  <si>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</si>
  <si>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</si>
  <si>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</si>
  <si>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</si>
  <si>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</si>
  <si>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</si>
  <si>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</si>
  <si>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</si>
  <si>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</si>
  <si>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</si>
  <si>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</si>
  <si>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</si>
  <si>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</si>
  <si>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</si>
  <si>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</si>
  <si>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</si>
  <si>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</si>
  <si>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</si>
  <si>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</si>
  <si>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</si>
  <si>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</si>
  <si>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</si>
  <si>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</si>
  <si>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</si>
  <si>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</si>
  <si>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</si>
  <si>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</si>
  <si>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</si>
  <si>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</si>
  <si>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</si>
  <si>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</si>
  <si>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</si>
  <si>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</si>
  <si>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</si>
  <si>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</si>
  <si>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</si>
  <si>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</si>
  <si>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</si>
  <si>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</si>
  <si>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</si>
  <si>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</si>
  <si>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</si>
  <si>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</si>
  <si>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</si>
  <si>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</si>
  <si>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</si>
  <si>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</si>
  <si>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</si>
  <si>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</si>
  <si>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</si>
  <si>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</si>
  <si>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</si>
  <si>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</si>
  <si>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</si>
  <si>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</si>
  <si>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</si>
  <si>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</si>
  <si>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</si>
  <si>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</si>
  <si>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</si>
  <si>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</si>
  <si>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</si>
  <si>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</si>
  <si>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</si>
  <si>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</si>
  <si>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</si>
  <si>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</si>
  <si>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</si>
  <si>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</si>
  <si>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</si>
  <si>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</si>
  <si>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</si>
  <si>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</si>
  <si>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</si>
  <si>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</si>
  <si>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</si>
  <si>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</si>
  <si>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</si>
  <si>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</si>
  <si>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</si>
  <si>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</si>
  <si>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</si>
  <si>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</si>
  <si>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</si>
  <si>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</si>
  <si>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</si>
  <si>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</si>
  <si>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</si>
  <si>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</si>
  <si>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</si>
  <si>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</si>
  <si>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</si>
  <si>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</si>
  <si>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</si>
  <si>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</si>
  <si>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</si>
  <si>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</si>
  <si>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</si>
  <si>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</si>
  <si>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</si>
  <si>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</si>
  <si>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</si>
  <si>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</si>
  <si>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</si>
  <si>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</si>
  <si>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</si>
  <si>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</si>
  <si>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</si>
  <si>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</si>
  <si>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</si>
  <si>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</si>
  <si>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</si>
  <si>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</si>
  <si>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</si>
  <si>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</si>
  <si>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</si>
  <si>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</si>
  <si>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</si>
  <si>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</si>
  <si>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</si>
  <si>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</si>
  <si>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</si>
  <si>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</si>
  <si>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</si>
  <si>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</si>
  <si>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</si>
  <si>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</si>
  <si>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</si>
  <si>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</si>
  <si>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</si>
  <si>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</si>
  <si>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</si>
  <si>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</si>
  <si>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</si>
  <si>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</si>
  <si>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</si>
  <si>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</si>
  <si>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</si>
  <si>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</si>
  <si>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</si>
  <si>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</si>
  <si>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</si>
  <si>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</si>
  <si>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</si>
  <si>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</si>
  <si>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</si>
  <si>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</si>
  <si>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</si>
  <si>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</si>
  <si>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</si>
  <si>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</si>
  <si>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</si>
  <si>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</si>
  <si>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</si>
  <si>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</si>
  <si>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</si>
  <si>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</si>
  <si>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</si>
  <si>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</si>
  <si>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</si>
  <si>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</si>
  <si>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</si>
  <si>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</si>
  <si>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</si>
  <si>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</si>
  <si>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</si>
  <si>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</si>
  <si>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</si>
  <si>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</si>
  <si>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</si>
  <si>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</si>
  <si>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</si>
  <si>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</si>
  <si>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</si>
  <si>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</si>
  <si>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</si>
  <si>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</si>
  <si>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</si>
  <si>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</si>
  <si>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</si>
  <si>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</si>
  <si>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</si>
  <si>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</si>
  <si>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</si>
  <si>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</si>
  <si>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</si>
  <si>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</si>
  <si>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</si>
  <si>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</si>
  <si>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</si>
  <si>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</si>
  <si>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</si>
  <si>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</si>
  <si>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</si>
  <si>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</si>
  <si>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</si>
  <si>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</si>
  <si>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</si>
  <si>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</si>
  <si>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</si>
  <si>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</si>
  <si>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</si>
  <si>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</si>
  <si>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</si>
  <si>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</si>
  <si>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</si>
  <si>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</si>
  <si>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</si>
  <si>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</si>
  <si>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</si>
  <si>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</si>
  <si>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</si>
  <si>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</si>
  <si>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</si>
  <si>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</si>
  <si>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</si>
  <si>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</si>
  <si>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</si>
  <si>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</si>
  <si>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</si>
  <si>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</si>
  <si>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</si>
  <si>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</si>
  <si>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</si>
  <si>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</si>
  <si>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</si>
  <si>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</si>
  <si>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</si>
  <si>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</si>
  <si>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</si>
  <si>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</si>
  <si>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</si>
  <si>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</si>
  <si>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</si>
  <si>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</si>
  <si>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</si>
  <si>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</si>
  <si>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</si>
  <si>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</si>
  <si>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</si>
  <si>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</si>
  <si>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</si>
  <si>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</si>
  <si>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</si>
  <si>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</si>
  <si>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</si>
  <si>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</si>
  <si>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</si>
  <si>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</si>
  <si>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</si>
  <si>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</si>
  <si>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</si>
  <si>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</si>
  <si>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</si>
  <si>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</si>
  <si>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</si>
  <si>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</si>
  <si>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</si>
  <si>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</si>
  <si>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</si>
  <si>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</si>
  <si>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</si>
  <si>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</si>
  <si>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</si>
  <si>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</si>
  <si>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</si>
  <si>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</si>
  <si>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</si>
  <si>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</si>
  <si>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</si>
  <si>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</si>
  <si>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</si>
  <si>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</si>
  <si>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</si>
  <si>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</si>
  <si>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</si>
  <si>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</si>
  <si>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</si>
  <si>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</si>
  <si>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</si>
  <si>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</si>
  <si>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</si>
  <si>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</si>
  <si>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</si>
  <si>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</si>
  <si>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</si>
  <si>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</si>
  <si>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</si>
  <si>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</si>
  <si>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</si>
  <si>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</si>
  <si>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</si>
  <si>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</si>
  <si>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</si>
  <si>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</si>
  <si>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</si>
  <si>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</si>
  <si>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</si>
  <si>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</si>
  <si>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</si>
  <si>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</si>
  <si>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</si>
  <si>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</si>
  <si>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</si>
  <si>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</si>
  <si>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</si>
  <si>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</si>
  <si>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</si>
  <si>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</si>
  <si>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</si>
  <si>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</si>
  <si>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</si>
  <si>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</si>
  <si>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</si>
  <si>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</si>
  <si>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</si>
  <si>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</si>
  <si>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</si>
  <si>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</si>
  <si>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</si>
  <si>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</si>
  <si>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</si>
  <si>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</si>
  <si>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</si>
  <si>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</si>
  <si>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</si>
  <si>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</si>
  <si>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</si>
  <si>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</si>
  <si>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</si>
  <si>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</si>
  <si>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</si>
  <si>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</si>
  <si>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</si>
  <si>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</si>
  <si>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</si>
  <si>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</si>
  <si>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</si>
  <si>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</si>
  <si>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</si>
  <si>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</si>
  <si>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</si>
  <si>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</si>
  <si>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</si>
  <si>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</si>
  <si>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</si>
  <si>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</si>
  <si>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</si>
  <si>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</si>
  <si>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</si>
  <si>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</si>
  <si>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</si>
  <si>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</si>
  <si>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</si>
  <si>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</si>
  <si>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</si>
  <si>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</si>
  <si>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</si>
  <si>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</si>
  <si>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</si>
  <si>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</si>
  <si>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</si>
  <si>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</si>
  <si>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</si>
  <si>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</si>
  <si>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</si>
  <si>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</si>
  <si>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</si>
  <si>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</si>
  <si>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</si>
  <si>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</si>
  <si>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</si>
  <si>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</si>
  <si>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</si>
  <si>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</si>
  <si>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</si>
  <si>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</si>
  <si>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</si>
  <si>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</si>
  <si>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</si>
  <si>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</si>
  <si>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</si>
  <si>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</si>
  <si>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</si>
  <si>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</si>
  <si>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</si>
  <si>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</si>
  <si>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</si>
  <si>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</si>
  <si>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</si>
  <si>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</si>
  <si>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</si>
  <si>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</si>
  <si>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</si>
  <si>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</si>
  <si>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</si>
  <si>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</si>
  <si>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</si>
  <si>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</si>
  <si>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</si>
  <si>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</si>
  <si>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</si>
  <si>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</si>
  <si>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</si>
  <si>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</si>
  <si>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</si>
  <si>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</si>
  <si>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</si>
  <si>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</si>
  <si>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</si>
  <si>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</si>
  <si>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</si>
  <si>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</si>
  <si>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</si>
  <si>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</si>
  <si>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</si>
  <si>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</si>
  <si>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</si>
  <si>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</si>
  <si>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</si>
  <si>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</si>
  <si>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</si>
  <si>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</si>
  <si>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</si>
  <si>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</si>
  <si>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</si>
  <si>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</si>
  <si>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</si>
  <si>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</si>
  <si>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</si>
  <si>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</si>
  <si>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</si>
  <si>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</si>
  <si>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</si>
  <si>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</si>
  <si>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</si>
  <si>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</si>
  <si>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</si>
  <si>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</si>
  <si>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</si>
  <si>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</si>
  <si>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</si>
  <si>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</si>
  <si>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</si>
  <si>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</si>
  <si>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</si>
  <si>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</si>
  <si>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</si>
  <si>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</si>
  <si>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</si>
  <si>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</si>
  <si>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</si>
  <si>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</si>
  <si>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</si>
  <si>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</si>
  <si>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</si>
  <si>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</si>
  <si>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</si>
  <si>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</si>
  <si>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</si>
  <si>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</si>
  <si>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</si>
  <si>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</si>
  <si>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</si>
  <si>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</si>
  <si>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</si>
  <si>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</si>
  <si>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</si>
  <si>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</si>
  <si>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</si>
  <si>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</si>
  <si>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</si>
  <si>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</si>
  <si>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</si>
  <si>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</si>
  <si>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</si>
  <si>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</si>
  <si>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</si>
  <si>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</si>
  <si>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</si>
  <si>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</si>
  <si>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</si>
  <si>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</si>
  <si>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</si>
  <si>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</si>
  <si>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</si>
  <si>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</si>
  <si>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</si>
  <si>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</si>
  <si>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</si>
  <si>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</si>
  <si>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</si>
  <si>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</si>
  <si>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</si>
  <si>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</si>
  <si>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</si>
  <si>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</si>
  <si>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</si>
  <si>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</si>
  <si>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</si>
  <si>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</si>
  <si>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</si>
  <si>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</si>
  <si>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</si>
  <si>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</si>
  <si>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</si>
  <si>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</si>
  <si>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</si>
  <si>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</si>
  <si>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</si>
  <si>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</si>
  <si>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</si>
  <si>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</si>
  <si>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</si>
  <si>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</si>
  <si>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</si>
  <si>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</si>
  <si>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</si>
  <si>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</si>
  <si>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</si>
  <si>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</si>
  <si>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</si>
  <si>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</si>
  <si>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</si>
  <si>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</si>
  <si>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</si>
  <si>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</si>
  <si>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</si>
  <si>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</si>
  <si>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</si>
  <si>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</si>
  <si>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</si>
  <si>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</si>
  <si>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</si>
  <si>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</si>
  <si>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</si>
  <si>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</si>
  <si>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</si>
  <si>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</si>
  <si>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</si>
  <si>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</si>
  <si>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</si>
  <si>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</si>
  <si>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</si>
  <si>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</si>
  <si>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</si>
  <si>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</si>
  <si>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</si>
  <si>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</si>
  <si>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</si>
  <si>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</si>
  <si>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</si>
  <si>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</si>
  <si>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</si>
  <si>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</si>
  <si>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</si>
  <si>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</si>
  <si>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</si>
  <si>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</si>
  <si>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</si>
  <si>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</si>
  <si>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</si>
  <si>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</si>
  <si>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</si>
  <si>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</si>
  <si>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</si>
  <si>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</si>
  <si>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</si>
  <si>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</si>
  <si>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</si>
  <si>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</si>
  <si>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</si>
  <si>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</si>
  <si>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</si>
  <si>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</si>
  <si>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</si>
  <si>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</si>
  <si>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</si>
  <si>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</si>
  <si>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</si>
  <si>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</si>
  <si>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</si>
  <si>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</si>
  <si>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</si>
  <si>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</si>
  <si>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</si>
  <si>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</si>
  <si>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</si>
  <si>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</si>
  <si>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</si>
  <si>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</si>
  <si>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</si>
  <si>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</si>
  <si>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</si>
  <si>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</si>
  <si>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</si>
  <si>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</si>
  <si>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</si>
  <si>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</si>
  <si>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</si>
  <si>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</si>
  <si>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</si>
  <si>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</si>
  <si>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</si>
  <si>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</si>
  <si>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</si>
  <si>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</si>
  <si>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</si>
  <si>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</si>
  <si>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</si>
  <si>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</si>
  <si>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</si>
  <si>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</si>
  <si>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</si>
  <si>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</si>
  <si>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</si>
  <si>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</si>
  <si>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</si>
  <si>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</si>
  <si>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</si>
  <si>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</si>
  <si>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</si>
  <si>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</si>
  <si>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</si>
  <si>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</si>
  <si>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</si>
  <si>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</si>
  <si>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</si>
  <si>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</si>
  <si>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</si>
  <si>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</si>
  <si>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</si>
  <si>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</si>
  <si>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</si>
  <si>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</si>
  <si>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</si>
  <si>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</si>
  <si>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</si>
  <si>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</si>
  <si>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</si>
  <si>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</si>
  <si>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</si>
  <si>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</si>
  <si>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</si>
  <si>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</si>
  <si>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</si>
  <si>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</si>
  <si>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</si>
  <si>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</si>
  <si>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</si>
  <si>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</si>
  <si>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</si>
  <si>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</si>
  <si>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</si>
  <si>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</si>
  <si>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</si>
  <si>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</si>
  <si>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</si>
  <si>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</si>
  <si>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</si>
  <si>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</si>
  <si>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</si>
  <si>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</si>
  <si>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</si>
  <si>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</si>
  <si>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</si>
  <si>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</si>
  <si>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</si>
  <si>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</si>
  <si>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</si>
  <si>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</si>
  <si>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</si>
  <si>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</si>
  <si>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</si>
  <si>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</si>
  <si>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</si>
  <si>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</si>
  <si>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</si>
  <si>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</si>
  <si>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</si>
  <si>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</si>
  <si>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</si>
  <si>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</si>
  <si>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</si>
  <si>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</si>
  <si>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</si>
  <si>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</si>
  <si>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</si>
  <si>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</si>
  <si>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</si>
  <si>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</si>
  <si>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</si>
  <si>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</si>
  <si>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</si>
  <si>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</si>
  <si>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</si>
  <si>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</si>
  <si>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</si>
  <si>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</si>
  <si>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</si>
  <si>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</si>
  <si>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</si>
  <si>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</si>
  <si>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</si>
  <si>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</si>
  <si>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</si>
  <si>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</si>
  <si>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</si>
  <si>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</si>
  <si>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</si>
  <si>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</si>
  <si>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</si>
  <si>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</si>
  <si>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</si>
  <si>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</si>
  <si>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</si>
  <si>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</si>
  <si>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</si>
  <si>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</si>
  <si>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</si>
  <si>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</si>
  <si>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</si>
  <si>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</si>
  <si>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</si>
  <si>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</si>
  <si>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</si>
  <si>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</si>
  <si>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</si>
  <si>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</si>
  <si>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</si>
  <si>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</si>
  <si>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</si>
  <si>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</si>
  <si>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</si>
  <si>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</si>
  <si>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</si>
  <si>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</si>
  <si>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</si>
  <si>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</si>
  <si>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</si>
  <si>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</si>
  <si>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</si>
  <si>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</si>
  <si>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</si>
  <si>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</si>
  <si>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</si>
  <si>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</si>
  <si>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</si>
  <si>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</si>
  <si>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</si>
  <si>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</si>
  <si>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</si>
  <si>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</si>
  <si>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</si>
  <si>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</si>
  <si>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</si>
  <si>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</si>
  <si>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</si>
  <si>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</si>
  <si>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</si>
  <si>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</si>
  <si>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</si>
  <si>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</si>
  <si>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</si>
  <si>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</si>
  <si>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</si>
  <si>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</si>
  <si>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</si>
  <si>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</si>
  <si>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</si>
  <si>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</si>
  <si>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</si>
  <si>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</si>
  <si>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</si>
  <si>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</si>
  <si>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</si>
  <si>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</si>
  <si>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</si>
  <si>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</si>
  <si>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</si>
  <si>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</si>
  <si>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</si>
  <si>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</si>
  <si>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</si>
  <si>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</si>
  <si>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</si>
  <si>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</si>
  <si>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</si>
  <si>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</si>
  <si>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</si>
  <si>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</si>
  <si>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</si>
  <si>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</si>
  <si>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</si>
  <si>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</si>
  <si>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</si>
  <si>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</si>
  <si>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</si>
  <si>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</si>
  <si>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</si>
  <si>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</si>
  <si>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</si>
  <si>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</si>
  <si>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</si>
  <si>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</si>
  <si>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</si>
  <si>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</si>
  <si>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</si>
  <si>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</si>
  <si>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</si>
  <si>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</si>
  <si>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</si>
  <si>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</si>
  <si>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</si>
  <si>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</si>
  <si>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</si>
  <si>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</si>
  <si>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</si>
  <si>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</si>
  <si>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</si>
  <si>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</si>
  <si>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</si>
  <si>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</si>
  <si>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</si>
  <si>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</si>
  <si>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</si>
  <si>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</si>
  <si>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</si>
  <si>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</si>
  <si>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</si>
  <si>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</si>
  <si>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</si>
  <si>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</si>
  <si>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</si>
  <si>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</si>
  <si>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</si>
  <si>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</si>
  <si>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</si>
  <si>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</si>
  <si>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</si>
  <si>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</si>
  <si>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</si>
  <si>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</si>
  <si>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</si>
  <si>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</si>
  <si>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</si>
  <si>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</si>
  <si>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</si>
  <si>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</si>
  <si>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</si>
  <si>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</si>
  <si>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</si>
  <si>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</si>
  <si>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</si>
  <si>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</si>
  <si>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</si>
  <si>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</si>
  <si>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</si>
  <si>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</si>
  <si>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</si>
  <si>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</si>
  <si>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</si>
  <si>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</si>
  <si>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</si>
  <si>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</si>
  <si>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</si>
  <si>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</si>
  <si>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</si>
  <si>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</si>
  <si>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</si>
  <si>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</si>
  <si>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</si>
  <si>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</si>
  <si>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</si>
  <si>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</si>
  <si>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</si>
  <si>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</si>
  <si>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</si>
  <si>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</si>
  <si>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</si>
  <si>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</si>
  <si>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</si>
  <si>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</si>
  <si>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</si>
  <si>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</si>
  <si>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</si>
  <si>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</si>
  <si>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</si>
  <si>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</si>
  <si>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</si>
  <si>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</si>
  <si>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</si>
  <si>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</si>
  <si>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</si>
  <si>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</si>
  <si>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</si>
  <si>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</si>
  <si>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</si>
  <si>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</si>
  <si>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</si>
  <si>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</si>
  <si>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</si>
  <si>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</si>
  <si>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</si>
  <si>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</si>
  <si>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</si>
  <si>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</si>
  <si>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</si>
  <si>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</si>
  <si>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</si>
  <si>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</si>
  <si>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</si>
  <si>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</si>
  <si>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</si>
  <si>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</si>
  <si>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</si>
  <si>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</si>
  <si>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</si>
  <si>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</si>
  <si>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</si>
  <si>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</si>
  <si>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</si>
  <si>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</si>
  <si>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</si>
  <si>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</si>
  <si>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</si>
  <si>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</si>
  <si>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</si>
  <si>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</si>
  <si>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</si>
  <si>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</si>
  <si>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</si>
  <si>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</si>
  <si>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</si>
  <si>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</si>
  <si>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</si>
  <si>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</si>
  <si>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</si>
  <si>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</si>
  <si>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</si>
  <si>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</si>
  <si>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</si>
  <si>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</si>
  <si>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</si>
  <si>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</si>
  <si>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</si>
  <si>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</si>
  <si>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</si>
  <si>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</si>
  <si>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</si>
  <si>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</si>
  <si>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</si>
  <si>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</si>
  <si>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</si>
  <si>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</si>
  <si>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</si>
  <si>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</si>
  <si>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</si>
  <si>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</si>
  <si>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</si>
  <si>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</si>
  <si>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</si>
  <si>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</si>
  <si>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</si>
  <si>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</si>
  <si>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</si>
  <si>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</si>
  <si>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</si>
  <si>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</si>
  <si>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</si>
  <si>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</si>
  <si>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</si>
  <si>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</si>
  <si>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</si>
  <si>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</si>
  <si>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</si>
  <si>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</si>
  <si>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</si>
  <si>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</si>
  <si>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</si>
  <si>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</si>
  <si>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</si>
  <si>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</si>
  <si>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</si>
  <si>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</si>
  <si>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</si>
  <si>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</si>
  <si>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</si>
  <si>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</si>
  <si>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</si>
  <si>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</si>
  <si>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</si>
  <si>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</si>
  <si>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</si>
  <si>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</si>
  <si>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</si>
  <si>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</si>
  <si>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</si>
  <si>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</si>
  <si>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</si>
  <si>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</si>
  <si>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</si>
  <si>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</si>
  <si>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</si>
  <si>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</si>
  <si>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</si>
  <si>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</si>
  <si>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</si>
  <si>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</si>
  <si>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</si>
  <si>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</si>
  <si>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</si>
  <si>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</si>
  <si>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</si>
  <si>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</si>
  <si>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</si>
  <si>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</si>
  <si>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</si>
  <si>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</si>
  <si>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</si>
  <si>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</si>
  <si>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</si>
  <si>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</si>
  <si>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</si>
  <si>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</si>
  <si>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</si>
  <si>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</si>
  <si>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</si>
  <si>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</si>
  <si>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</si>
  <si>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</si>
  <si>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</si>
  <si>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</si>
  <si>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</si>
  <si>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</si>
  <si>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</si>
  <si>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</si>
  <si>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</si>
  <si>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</si>
  <si>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</si>
  <si>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</si>
  <si>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</si>
  <si>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</si>
  <si>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</si>
  <si>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</si>
  <si>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</si>
  <si>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</si>
  <si>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</si>
  <si>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</si>
  <si>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</si>
  <si>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</si>
  <si>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</si>
  <si>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</si>
  <si>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</si>
  <si>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</si>
  <si>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</si>
  <si>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</si>
  <si>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</si>
  <si>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</si>
  <si>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</si>
  <si>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</si>
  <si>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</si>
  <si>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</si>
  <si>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</si>
  <si>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</si>
  <si>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</si>
  <si>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</si>
  <si>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</si>
  <si>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</si>
  <si>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</si>
  <si>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</si>
  <si>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</si>
  <si>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</si>
  <si>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</si>
  <si>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</si>
  <si>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</si>
  <si>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</si>
  <si>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</si>
  <si>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</si>
  <si>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</si>
  <si>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</si>
  <si>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</si>
  <si>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</si>
  <si>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</si>
  <si>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</si>
  <si>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</si>
  <si>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</si>
  <si>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</si>
  <si>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</si>
  <si>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</si>
  <si>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</si>
  <si>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</si>
  <si>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</si>
  <si>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</si>
  <si>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</si>
  <si>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</si>
  <si>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</si>
  <si>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</si>
  <si>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</si>
  <si>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</si>
  <si>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</si>
  <si>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</si>
  <si>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</si>
  <si>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</si>
  <si>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</si>
  <si>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</si>
  <si>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</si>
  <si>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</si>
  <si>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</si>
  <si>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</si>
  <si>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</si>
  <si>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</si>
  <si>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</si>
  <si>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</si>
  <si>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</si>
  <si>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</si>
  <si>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</si>
  <si>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</si>
  <si>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</si>
  <si>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</si>
  <si>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</si>
  <si>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</si>
  <si>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</si>
  <si>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</si>
  <si>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</si>
  <si>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</si>
  <si>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</si>
  <si>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</si>
  <si>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</si>
  <si>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</si>
  <si>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</si>
  <si>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</si>
  <si>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</si>
  <si>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</si>
  <si>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</si>
  <si>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</si>
  <si>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</si>
  <si>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</si>
  <si>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</si>
  <si>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</si>
  <si>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</si>
  <si>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</si>
  <si>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</si>
  <si>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</si>
  <si>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</si>
  <si>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</si>
  <si>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</si>
  <si>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</si>
  <si>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</si>
  <si>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</si>
  <si>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</si>
  <si>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</si>
  <si>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</si>
  <si>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</si>
  <si>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</si>
  <si>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</si>
  <si>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</si>
  <si>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</si>
  <si>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</si>
  <si>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</si>
  <si>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</si>
  <si>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</si>
  <si>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</si>
  <si>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</si>
  <si>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</si>
  <si>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</si>
  <si>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</si>
  <si>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</si>
  <si>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</si>
  <si>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</si>
  <si>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</si>
  <si>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</si>
  <si>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</si>
  <si>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</si>
  <si>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</si>
  <si>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</si>
  <si>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</si>
  <si>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</si>
  <si>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</si>
  <si>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</si>
  <si>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</si>
  <si>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</si>
  <si>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</si>
  <si>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</si>
  <si>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</si>
  <si>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</si>
  <si>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</si>
  <si>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</si>
  <si>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</si>
  <si>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</si>
  <si>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</si>
  <si>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</si>
  <si>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</si>
  <si>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</si>
  <si>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</si>
  <si>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</si>
  <si>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</si>
  <si>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</si>
  <si>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</si>
  <si>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</si>
  <si>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</si>
  <si>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</si>
  <si>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</si>
  <si>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</si>
  <si>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</si>
  <si>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</si>
  <si>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</si>
  <si>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</si>
  <si>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</si>
  <si>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</si>
  <si>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</si>
  <si>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</si>
  <si>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</si>
  <si>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</si>
  <si>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</si>
  <si>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</si>
  <si>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</si>
  <si>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</si>
  <si>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</si>
  <si>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</si>
  <si>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</si>
  <si>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</si>
  <si>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</si>
  <si>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</si>
  <si>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</si>
  <si>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</si>
  <si>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</si>
  <si>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</si>
  <si>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</si>
  <si>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</si>
  <si>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</si>
  <si>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</si>
  <si>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</si>
  <si>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</si>
  <si>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</si>
  <si>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</si>
  <si>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</si>
  <si>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</si>
  <si>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</si>
  <si>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</si>
  <si>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</si>
  <si>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</si>
  <si>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</si>
  <si>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</si>
  <si>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</si>
  <si>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</si>
  <si>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</si>
  <si>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</si>
  <si>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</si>
  <si>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</si>
  <si>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</si>
  <si>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</si>
  <si>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</si>
  <si>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</si>
  <si>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</si>
  <si>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</si>
  <si>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</si>
  <si>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</si>
  <si>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</si>
  <si>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</si>
  <si>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</si>
  <si>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</si>
  <si>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</si>
  <si>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</si>
  <si>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</si>
  <si>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</si>
  <si>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</si>
  <si>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</si>
  <si>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</si>
  <si>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</si>
  <si>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</si>
  <si>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</si>
  <si>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</si>
  <si>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</si>
  <si>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</si>
  <si>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</si>
  <si>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</si>
  <si>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</si>
  <si>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</si>
  <si>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</si>
  <si>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</si>
  <si>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</si>
  <si>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</si>
  <si>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</si>
  <si>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</si>
  <si>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</si>
  <si>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</si>
  <si>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</si>
  <si>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</si>
  <si>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</si>
  <si>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</si>
  <si>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</si>
  <si>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</si>
  <si>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</si>
  <si>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</si>
  <si>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</si>
  <si>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</si>
  <si>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</si>
  <si>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</si>
  <si>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</si>
  <si>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</si>
  <si>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</si>
  <si>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</si>
  <si>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</si>
  <si>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</si>
  <si>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</si>
  <si>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</si>
  <si>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</si>
  <si>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</si>
  <si>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</si>
  <si>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</si>
  <si>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</si>
  <si>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</si>
  <si>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</si>
  <si>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</si>
  <si>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</si>
  <si>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</si>
  <si>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</si>
  <si>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</si>
  <si>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</si>
  <si>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</si>
  <si>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</si>
  <si>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</si>
  <si>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</si>
  <si>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</si>
  <si>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</si>
  <si>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</si>
  <si>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</si>
  <si>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</si>
  <si>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</si>
  <si>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</si>
  <si>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</si>
  <si>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</si>
  <si>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</si>
  <si>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</si>
  <si>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</si>
  <si>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</si>
  <si>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</si>
  <si>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</si>
  <si>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</si>
  <si>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</si>
  <si>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</si>
  <si>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</si>
  <si>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</si>
  <si>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</si>
  <si>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</si>
  <si>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</si>
  <si>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</si>
  <si>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</si>
  <si>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</si>
  <si>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</si>
  <si>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</si>
  <si>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</si>
  <si>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</si>
  <si>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</si>
  <si>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</si>
  <si>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</si>
  <si>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</si>
  <si>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</si>
  <si>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</si>
  <si>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</si>
  <si>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</si>
  <si>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</si>
  <si>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</si>
  <si>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</si>
  <si>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</si>
  <si>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</si>
  <si>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</si>
  <si>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</si>
  <si>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</si>
  <si>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</si>
  <si>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</si>
  <si>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</si>
  <si>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</si>
  <si>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</si>
  <si>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</si>
  <si>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</si>
  <si>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</si>
  <si>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</si>
  <si>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</si>
  <si>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</si>
  <si>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</si>
  <si>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</si>
  <si>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</si>
  <si>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</si>
  <si>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</si>
  <si>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</si>
  <si>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</si>
  <si>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</si>
  <si>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</si>
  <si>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</si>
  <si>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</si>
  <si>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</si>
  <si>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</si>
  <si>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</si>
  <si>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</si>
  <si>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</si>
  <si>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</si>
  <si>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</si>
  <si>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</si>
  <si>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</si>
  <si>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</si>
  <si>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</si>
  <si>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</si>
  <si>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</si>
  <si>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</si>
  <si>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</si>
  <si>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</si>
  <si>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</si>
  <si>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</si>
  <si>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</si>
  <si>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</si>
  <si>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</si>
  <si>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</si>
  <si>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</si>
  <si>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</si>
  <si>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</si>
  <si>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</si>
  <si>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</si>
  <si>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</si>
  <si>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</si>
  <si>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</si>
  <si>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</si>
  <si>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</si>
  <si>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</si>
  <si>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</si>
  <si>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</si>
  <si>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</si>
  <si>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</si>
  <si>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</si>
  <si>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</si>
  <si>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</si>
  <si>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</si>
  <si>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</si>
  <si>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</si>
  <si>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</si>
  <si>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</si>
  <si>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</si>
  <si>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</si>
  <si>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</si>
  <si>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</si>
  <si>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</si>
  <si>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</si>
  <si>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</si>
  <si>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</si>
  <si>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</si>
  <si>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</si>
  <si>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</si>
  <si>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</si>
  <si>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</si>
  <si>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</si>
  <si>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</si>
  <si>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</si>
  <si>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</si>
  <si>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</si>
  <si>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</si>
  <si>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</si>
  <si>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</si>
  <si>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</si>
  <si>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</si>
  <si>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</si>
  <si>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</si>
  <si>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</si>
  <si>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</si>
  <si>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</si>
  <si>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</si>
  <si>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</si>
  <si>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</si>
  <si>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</si>
  <si>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</si>
  <si>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</si>
  <si>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</si>
  <si>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</si>
  <si>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</si>
  <si>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</si>
  <si>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</si>
  <si>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</si>
  <si>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</si>
  <si>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</si>
  <si>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</si>
  <si>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</si>
  <si>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</si>
  <si>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</si>
  <si>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</si>
  <si>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</si>
  <si>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</si>
  <si>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</si>
  <si>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</si>
  <si>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</si>
  <si>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</si>
  <si>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</si>
  <si>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</si>
  <si>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</si>
  <si>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</si>
  <si>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</si>
  <si>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</si>
  <si>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</si>
  <si>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</si>
  <si>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</si>
  <si>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</si>
  <si>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</si>
  <si>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</si>
  <si>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</si>
  <si>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</si>
  <si>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</si>
  <si>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</si>
  <si>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</si>
  <si>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</si>
  <si>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</si>
  <si>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</si>
  <si>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</si>
  <si>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</si>
  <si>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</si>
  <si>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</si>
  <si>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</si>
  <si>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</si>
  <si>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</si>
  <si>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</si>
  <si>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</si>
  <si>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</si>
  <si>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</si>
  <si>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</si>
  <si>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</si>
  <si>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</si>
  <si>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</si>
  <si>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</si>
  <si>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</si>
  <si>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</si>
  <si>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</si>
  <si>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</si>
  <si>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</si>
  <si>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</si>
  <si>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</si>
  <si>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</si>
  <si>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</si>
  <si>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</si>
  <si>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</si>
  <si>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</si>
  <si>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</si>
  <si>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</si>
  <si>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</si>
  <si>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</si>
  <si>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</si>
  <si>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</si>
  <si>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</si>
  <si>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</si>
  <si>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</si>
  <si>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</si>
  <si>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</si>
  <si>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</si>
  <si>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</si>
  <si>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</si>
  <si>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</si>
  <si>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</si>
  <si>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</si>
  <si>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</si>
  <si>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</si>
  <si>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</si>
  <si>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</si>
  <si>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</si>
  <si>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</si>
  <si>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</si>
  <si>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</si>
  <si>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</si>
  <si>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</si>
  <si>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</si>
  <si>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</si>
  <si>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</si>
  <si>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</si>
  <si>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</si>
  <si>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</si>
  <si>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</si>
  <si>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</si>
  <si>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</si>
  <si>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</si>
  <si>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</si>
  <si>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</si>
  <si>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</si>
  <si>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</si>
  <si>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</si>
  <si>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</si>
  <si>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</si>
  <si>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</si>
  <si>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</si>
  <si>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</si>
  <si>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</si>
  <si>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</si>
  <si>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</si>
  <si>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</si>
  <si>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</si>
  <si>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</si>
  <si>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</si>
  <si>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</si>
  <si>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</si>
  <si>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</si>
  <si>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</si>
  <si>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</si>
  <si>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</si>
  <si>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</si>
  <si>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</si>
  <si>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</si>
  <si>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</si>
  <si>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</si>
  <si>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</si>
  <si>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</si>
  <si>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</si>
  <si>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</si>
  <si>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</si>
  <si>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</si>
  <si>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</si>
  <si>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</si>
  <si>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</si>
  <si>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</si>
  <si>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</si>
  <si>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</si>
  <si>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</si>
  <si>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</si>
  <si>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</si>
  <si>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</si>
  <si>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</si>
  <si>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</si>
  <si>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</si>
  <si>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</si>
  <si>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</si>
  <si>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</si>
  <si>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</si>
  <si>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</si>
  <si>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</si>
  <si>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</si>
  <si>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</si>
  <si>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</si>
  <si>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</si>
  <si>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</si>
  <si>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</si>
  <si>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</si>
  <si>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</si>
  <si>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</si>
  <si>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</si>
  <si>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</si>
  <si>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</si>
  <si>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</si>
  <si>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</si>
  <si>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</si>
  <si>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</si>
  <si>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</si>
  <si>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</si>
  <si>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</si>
  <si>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</si>
  <si>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</si>
  <si>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</si>
  <si>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</si>
  <si>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</si>
  <si>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</si>
  <si>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</si>
  <si>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</si>
  <si>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</si>
  <si>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</si>
  <si>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</si>
  <si>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</si>
  <si>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</si>
  <si>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</si>
  <si>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</si>
  <si>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</si>
  <si>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</si>
  <si>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</si>
  <si>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</si>
  <si>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</si>
  <si>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</si>
  <si>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</si>
  <si>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</si>
  <si>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</si>
  <si>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</si>
  <si>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</si>
  <si>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</si>
  <si>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</si>
  <si>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</si>
  <si>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</si>
  <si>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</si>
  <si>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</si>
  <si>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</si>
  <si>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</si>
  <si>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</si>
  <si>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</si>
  <si>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</si>
  <si>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</si>
  <si>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</si>
  <si>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</si>
  <si>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</si>
  <si>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</si>
  <si>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</si>
  <si>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</si>
  <si>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</si>
  <si>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</si>
  <si>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</si>
  <si>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</si>
  <si>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</si>
  <si>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</si>
  <si>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</si>
  <si>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</si>
  <si>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</si>
  <si>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</si>
  <si>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</si>
  <si>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</si>
  <si>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</si>
  <si>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</si>
  <si>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</si>
  <si>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</si>
  <si>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</si>
  <si>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</si>
  <si>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</si>
  <si>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</si>
  <si>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</si>
  <si>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</si>
  <si>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</si>
  <si>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</si>
  <si>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</si>
  <si>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</si>
  <si>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</si>
  <si>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</si>
  <si>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</si>
  <si>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</si>
  <si>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</si>
  <si>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</si>
  <si>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</si>
  <si>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</si>
  <si>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</si>
  <si>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</si>
  <si>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</si>
  <si>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</si>
  <si>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</si>
  <si>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</si>
  <si>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</si>
  <si>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</si>
  <si>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</si>
  <si>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</si>
  <si>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</si>
  <si>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</si>
  <si>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</si>
  <si>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</si>
  <si>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</si>
  <si>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</si>
  <si>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</si>
  <si>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</si>
  <si>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</si>
  <si>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</si>
  <si>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</si>
  <si>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</si>
  <si>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</si>
  <si>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</si>
  <si>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</si>
  <si>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</si>
  <si>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</si>
  <si>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</si>
  <si>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</si>
  <si>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</si>
  <si>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</si>
  <si>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</si>
  <si>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</si>
  <si>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</si>
  <si>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</si>
  <si>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</si>
  <si>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</si>
  <si>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</si>
  <si>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</si>
  <si>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</si>
  <si>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</si>
  <si>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</si>
  <si>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</si>
  <si>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</si>
  <si>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</si>
  <si>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</si>
  <si>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</si>
  <si>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</si>
  <si>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</si>
  <si>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</si>
  <si>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</si>
  <si>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</si>
  <si>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</si>
  <si>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</si>
  <si>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</si>
  <si>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</si>
  <si>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</si>
  <si>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</si>
  <si>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</si>
  <si>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</si>
  <si>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</si>
  <si>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</si>
  <si>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</si>
  <si>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</si>
  <si>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</si>
  <si>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</si>
  <si>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</si>
  <si>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</si>
  <si>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</si>
  <si>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</si>
  <si>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</si>
  <si>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</si>
  <si>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</si>
  <si>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</si>
  <si>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</si>
  <si>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</si>
  <si>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</si>
  <si>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</si>
  <si>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</si>
  <si>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</si>
  <si>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</si>
  <si>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</si>
  <si>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</si>
  <si>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</si>
  <si>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</si>
  <si>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</si>
  <si>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</si>
  <si>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</si>
  <si>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</si>
  <si>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</si>
  <si>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</si>
  <si>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</si>
  <si>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</si>
  <si>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</si>
  <si>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</si>
  <si>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</si>
  <si>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</si>
  <si>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</si>
  <si>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</si>
  <si>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</si>
  <si>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</si>
  <si>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</si>
  <si>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</si>
  <si>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</si>
  <si>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</si>
  <si>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</si>
  <si>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</si>
  <si>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</si>
  <si>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</si>
  <si>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</si>
  <si>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</si>
  <si>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</si>
  <si>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</si>
  <si>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</si>
  <si>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</si>
  <si>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</si>
  <si>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</si>
  <si>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</si>
  <si>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</si>
  <si>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</si>
  <si>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</si>
  <si>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</si>
  <si>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</si>
  <si>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</si>
  <si>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</si>
  <si>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</si>
  <si>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</si>
  <si>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</si>
  <si>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</si>
  <si>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</si>
  <si>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</si>
  <si>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</si>
  <si>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</si>
  <si>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</si>
  <si>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</si>
  <si>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</si>
  <si>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</si>
  <si>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</si>
  <si>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</si>
  <si>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</si>
  <si>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</si>
  <si>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</si>
  <si>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</si>
  <si>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</si>
  <si>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</si>
  <si>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</si>
  <si>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</si>
  <si>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</si>
  <si>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</si>
  <si>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</si>
  <si>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</si>
  <si>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</si>
  <si>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</si>
  <si>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</si>
  <si>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</si>
  <si>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</si>
  <si>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</si>
  <si>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</si>
  <si>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</si>
  <si>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</si>
  <si>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</si>
  <si>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</si>
  <si>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</si>
  <si>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</si>
  <si>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</si>
  <si>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</si>
  <si>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</si>
  <si>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</si>
  <si>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</si>
  <si>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</si>
  <si>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</si>
  <si>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</si>
  <si>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</si>
  <si>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</si>
  <si>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</si>
  <si>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</si>
  <si>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</si>
  <si>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</si>
  <si>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</si>
  <si>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</si>
  <si>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</si>
  <si>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</si>
  <si>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</si>
  <si>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</si>
  <si>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</si>
  <si>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</si>
  <si>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</si>
  <si>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</si>
  <si>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</si>
  <si>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</si>
  <si>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</si>
  <si>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</si>
  <si>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</si>
  <si>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</si>
  <si>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</si>
  <si>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</si>
  <si>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</si>
  <si>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</si>
  <si>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</si>
  <si>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</si>
  <si>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</si>
  <si>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</si>
  <si>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</si>
  <si>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</si>
  <si>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</si>
  <si>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</si>
  <si>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</si>
  <si>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</si>
  <si>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</si>
  <si>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</si>
  <si>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</si>
  <si>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</si>
  <si>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</si>
  <si>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</si>
  <si>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</si>
  <si>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</si>
  <si>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</si>
  <si>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</si>
  <si>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</si>
  <si>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</si>
  <si>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</si>
  <si>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</si>
  <si>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</si>
  <si>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</si>
  <si>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</si>
  <si>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</si>
  <si>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</si>
  <si>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</si>
  <si>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</si>
  <si>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</si>
  <si>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</si>
  <si>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</si>
  <si>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</si>
  <si>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</si>
  <si>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</si>
  <si>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</si>
  <si>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</si>
  <si>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</si>
  <si>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</si>
  <si>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</si>
  <si>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</si>
  <si>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</si>
  <si>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</si>
  <si>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</si>
  <si>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</si>
  <si>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</si>
  <si>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</si>
  <si>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</si>
  <si>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</si>
  <si>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</si>
  <si>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</si>
  <si>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</si>
  <si>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</si>
  <si>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</si>
  <si>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</si>
  <si>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</si>
  <si>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</si>
  <si>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</si>
  <si>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</si>
  <si>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</si>
  <si>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</si>
  <si>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</si>
  <si>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</si>
  <si>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</si>
  <si>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</si>
  <si>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</si>
  <si>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</si>
  <si>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</si>
  <si>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</si>
  <si>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</si>
  <si>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</si>
  <si>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</si>
  <si>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</si>
  <si>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</si>
  <si>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</si>
  <si>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</si>
  <si>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</si>
  <si>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</si>
  <si>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</si>
  <si>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</si>
  <si>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</si>
  <si>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</si>
  <si>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</si>
  <si>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</si>
  <si>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</si>
  <si>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</si>
  <si>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</si>
  <si>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</si>
  <si>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</si>
  <si>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</si>
  <si>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</si>
  <si>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</si>
  <si>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</si>
  <si>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</si>
  <si>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</si>
  <si>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</si>
  <si>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</si>
  <si>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</si>
  <si>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</si>
  <si>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</si>
  <si>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</si>
  <si>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</si>
  <si>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</si>
  <si>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</si>
  <si>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</si>
  <si>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</si>
  <si>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</si>
  <si>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</si>
  <si>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</si>
  <si>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</si>
  <si>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</si>
  <si>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</si>
  <si>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</si>
  <si>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</si>
  <si>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</si>
  <si>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</si>
  <si>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</si>
  <si>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</si>
  <si>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</si>
  <si>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</si>
  <si>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</si>
  <si>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</si>
  <si>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</si>
  <si>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</si>
  <si>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</si>
  <si>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</si>
  <si>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</si>
  <si>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</si>
  <si>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</si>
  <si>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</si>
  <si>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</si>
  <si>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</si>
  <si>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</si>
  <si>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</si>
  <si>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</si>
  <si>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</si>
  <si>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</si>
  <si>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</si>
  <si>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</si>
  <si>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</si>
  <si>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</si>
  <si>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</si>
  <si>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</si>
  <si>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</si>
  <si>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</si>
  <si>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</si>
  <si>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</si>
  <si>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</si>
  <si>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</si>
  <si>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</si>
  <si>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</si>
  <si>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</si>
  <si>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</si>
  <si>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</si>
  <si>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</si>
  <si>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</si>
  <si>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</si>
  <si>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</si>
  <si>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</si>
  <si>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</si>
  <si>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</si>
  <si>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</si>
  <si>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</si>
  <si>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</si>
  <si>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</si>
  <si>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</si>
  <si>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</si>
  <si>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</si>
  <si>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</si>
  <si>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</si>
  <si>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</si>
  <si>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</si>
  <si>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</si>
  <si>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</si>
  <si>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</si>
  <si>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</si>
  <si>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</si>
  <si>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</si>
  <si>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</si>
  <si>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</si>
  <si>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</si>
  <si>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</si>
  <si>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</si>
  <si>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</si>
  <si>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</si>
  <si>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</si>
  <si>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</si>
  <si>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</si>
  <si>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</si>
  <si>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</si>
  <si>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</si>
  <si>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</si>
  <si>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</si>
  <si>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</si>
  <si>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</si>
  <si>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</si>
  <si>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</si>
  <si>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</si>
  <si>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</si>
  <si>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</si>
  <si>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</si>
  <si>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</si>
  <si>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</si>
  <si>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</si>
  <si>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</si>
  <si>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</si>
  <si>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</si>
  <si>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</si>
  <si>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</si>
  <si>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</si>
  <si>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</si>
  <si>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</si>
  <si>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</si>
  <si>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</si>
  <si>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</si>
  <si>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</si>
  <si>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</si>
  <si>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</si>
  <si>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</si>
  <si>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</si>
  <si>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</si>
  <si>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</si>
  <si>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</si>
  <si>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</si>
  <si>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</si>
  <si>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</si>
  <si>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</si>
  <si>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</si>
  <si>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</si>
  <si>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</si>
  <si>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</si>
  <si>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</si>
  <si>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</si>
  <si>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</si>
  <si>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</si>
  <si>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</si>
  <si>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</si>
  <si>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</si>
  <si>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</si>
  <si>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</si>
  <si>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</si>
  <si>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</si>
  <si>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</si>
  <si>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</si>
  <si>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</si>
  <si>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</si>
  <si>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</si>
  <si>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</si>
  <si>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</si>
  <si>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</si>
  <si>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</si>
  <si>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</si>
  <si>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</si>
  <si>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</si>
  <si>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</si>
  <si>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</si>
  <si>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</si>
  <si>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</si>
  <si>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</si>
  <si>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</si>
  <si>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</si>
  <si>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</si>
  <si>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</si>
  <si>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</si>
  <si>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</si>
  <si>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</si>
  <si>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</si>
  <si>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</si>
  <si>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</si>
  <si>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</si>
  <si>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</si>
  <si>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</si>
  <si>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</si>
  <si>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</si>
  <si>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</si>
  <si>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</si>
  <si>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</si>
  <si>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</si>
  <si>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</si>
  <si>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</si>
  <si>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</si>
  <si>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</si>
  <si>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</si>
  <si>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</si>
  <si>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</si>
  <si>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</si>
  <si>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</si>
  <si>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</si>
  <si>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</si>
  <si>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</si>
  <si>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</si>
  <si>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</si>
  <si>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</si>
  <si>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</si>
  <si>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</si>
  <si>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</si>
  <si>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</si>
  <si>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</si>
  <si>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</si>
  <si>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</si>
  <si>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</si>
  <si>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</si>
  <si>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</si>
  <si>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</si>
  <si>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</si>
  <si>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</si>
  <si>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</si>
  <si>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</si>
  <si>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</si>
  <si>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</si>
  <si>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</si>
  <si>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</si>
  <si>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</si>
  <si>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</si>
  <si>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</si>
  <si>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</si>
  <si>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</si>
  <si>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</si>
  <si>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</si>
  <si>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</si>
  <si>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</si>
  <si>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</si>
  <si>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</si>
  <si>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</si>
  <si>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</si>
  <si>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</si>
  <si>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</si>
  <si>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</si>
  <si>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</si>
  <si>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</si>
  <si>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</si>
  <si>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</si>
  <si>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</si>
  <si>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</si>
  <si>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</si>
  <si>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</si>
  <si>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</si>
  <si>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</si>
  <si>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</si>
  <si>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</si>
  <si>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</si>
  <si>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</si>
  <si>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</si>
  <si>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</si>
  <si>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</si>
  <si>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</si>
  <si>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</si>
  <si>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</si>
  <si>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</si>
  <si>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</si>
  <si>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</si>
  <si>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</si>
  <si>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</si>
  <si>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</si>
  <si>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</si>
  <si>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</si>
  <si>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</si>
  <si>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</si>
  <si>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</si>
  <si>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</si>
  <si>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</si>
  <si>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</si>
  <si>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</si>
  <si>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</si>
  <si>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</si>
  <si>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</si>
  <si>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</si>
  <si>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</si>
  <si>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</si>
  <si>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</si>
  <si>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</si>
  <si>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</si>
  <si>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</si>
  <si>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</si>
  <si>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</si>
  <si>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</si>
  <si>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</si>
  <si>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</si>
  <si>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</si>
  <si>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</si>
  <si>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</si>
  <si>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</si>
  <si>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</si>
  <si>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</si>
  <si>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</si>
  <si>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</si>
  <si>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</si>
  <si>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</si>
  <si>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</si>
  <si>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</si>
  <si>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</si>
  <si>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</si>
  <si>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</si>
  <si>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</si>
  <si>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</si>
  <si>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</si>
  <si>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</si>
  <si>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</si>
  <si>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</si>
  <si>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</si>
  <si>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</si>
  <si>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</si>
  <si>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</si>
  <si>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</si>
  <si>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</si>
  <si>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</si>
  <si>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</si>
  <si>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</si>
  <si>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</si>
  <si>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</si>
  <si>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</si>
  <si>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</si>
  <si>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</si>
  <si>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</si>
  <si>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</si>
  <si>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</si>
  <si>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</si>
  <si>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</si>
  <si>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</si>
  <si>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</si>
  <si>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</si>
  <si>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</si>
  <si>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</si>
  <si>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</si>
  <si>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</si>
  <si>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</si>
  <si>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</si>
  <si>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</si>
  <si>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</si>
  <si>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</si>
  <si>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</si>
  <si>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</si>
  <si>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</si>
  <si>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</si>
  <si>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</si>
  <si>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</si>
  <si>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</si>
  <si>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</si>
  <si>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</si>
  <si>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</si>
  <si>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</si>
  <si>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</si>
  <si>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</si>
  <si>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</si>
  <si>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</si>
  <si>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</si>
  <si>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</si>
  <si>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</si>
  <si>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</si>
  <si>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</si>
  <si>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</si>
  <si>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</si>
  <si>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</si>
  <si>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</si>
  <si>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</si>
  <si>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</si>
  <si>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</si>
  <si>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</si>
  <si>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</si>
  <si>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</si>
  <si>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</si>
  <si>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</si>
  <si>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</si>
  <si>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</si>
  <si>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</si>
  <si>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</si>
  <si>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</si>
  <si>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</si>
  <si>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</si>
  <si>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</si>
  <si>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</si>
  <si>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</si>
  <si>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</si>
  <si>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</si>
  <si>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</si>
  <si>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</si>
  <si>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</si>
  <si>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</si>
  <si>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</si>
  <si>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</si>
  <si>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</si>
  <si>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</si>
  <si>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</si>
  <si>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</si>
  <si>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</si>
  <si>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</si>
  <si>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</si>
  <si>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</si>
  <si>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</si>
  <si>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</si>
  <si>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</si>
  <si>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</si>
  <si>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</si>
  <si>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</si>
  <si>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</si>
  <si>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</si>
  <si>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</si>
  <si>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</si>
  <si>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</si>
  <si>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</si>
  <si>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</si>
  <si>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</si>
  <si>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</si>
  <si>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</si>
  <si>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</si>
  <si>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</si>
  <si>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</si>
  <si>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</si>
  <si>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</si>
  <si>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</si>
  <si>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</si>
  <si>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</si>
  <si>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</si>
  <si>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</si>
  <si>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</si>
  <si>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</si>
  <si>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</si>
  <si>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</si>
  <si>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</si>
  <si>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</si>
  <si>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</si>
  <si>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</si>
  <si>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</si>
  <si>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</si>
  <si>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</si>
  <si>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</si>
  <si>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</si>
  <si>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</si>
  <si>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</si>
  <si>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</si>
  <si>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</si>
  <si>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</si>
  <si>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</si>
  <si>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</si>
  <si>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</si>
  <si>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</si>
  <si>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</si>
  <si>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</si>
  <si>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</si>
  <si>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</si>
  <si>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</si>
  <si>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</si>
  <si>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</si>
  <si>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</si>
  <si>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</si>
  <si>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</si>
  <si>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</si>
  <si>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</si>
  <si>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</si>
  <si>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</si>
  <si>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</si>
  <si>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</si>
  <si>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</si>
  <si>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</si>
  <si>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</si>
  <si>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</si>
  <si>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</si>
  <si>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</si>
  <si>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</si>
  <si>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</si>
  <si>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</si>
  <si>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</si>
  <si>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</si>
  <si>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</si>
  <si>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</si>
  <si>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</si>
  <si>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</si>
  <si>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</si>
  <si>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</si>
  <si>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</si>
  <si>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</si>
  <si>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</si>
  <si>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</si>
  <si>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</si>
  <si>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</si>
  <si>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</si>
  <si>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</si>
  <si>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</si>
  <si>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</si>
  <si>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</si>
  <si>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</si>
  <si>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</si>
  <si>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</si>
  <si>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</si>
  <si>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</si>
  <si>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</si>
  <si>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</si>
  <si>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</si>
  <si>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</si>
  <si>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</si>
  <si>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</si>
  <si>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</si>
  <si>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</si>
  <si>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</si>
  <si>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</si>
  <si>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</si>
  <si>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</si>
  <si>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</si>
  <si>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</si>
  <si>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</si>
  <si>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</si>
  <si>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</si>
  <si>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</si>
  <si>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</si>
  <si>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</si>
  <si>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</si>
  <si>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</si>
  <si>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</si>
  <si>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</si>
  <si>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</si>
  <si>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</si>
  <si>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</si>
  <si>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</si>
  <si>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</si>
  <si>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</si>
  <si>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</si>
  <si>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</si>
  <si>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</si>
  <si>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</si>
  <si>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</si>
  <si>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</si>
  <si>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</si>
  <si>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</si>
  <si>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</si>
  <si>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</si>
  <si>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</si>
  <si>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</si>
  <si>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</si>
  <si>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</si>
  <si>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</si>
  <si>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</si>
  <si>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</si>
  <si>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</si>
  <si>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</si>
  <si>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</si>
  <si>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</si>
  <si>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</si>
  <si>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</si>
  <si>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</si>
  <si>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</si>
  <si>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</si>
  <si>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</si>
  <si>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</si>
  <si>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</si>
  <si>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</si>
  <si>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</si>
  <si>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</si>
  <si>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</si>
  <si>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</si>
  <si>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</si>
  <si>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</si>
  <si>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</si>
  <si>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</si>
  <si>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</si>
  <si>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</si>
  <si>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</si>
  <si>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</si>
  <si>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</si>
  <si>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</si>
  <si>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</si>
  <si>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</si>
  <si>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</si>
  <si>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</si>
  <si>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</si>
  <si>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</si>
  <si>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</si>
  <si>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</si>
  <si>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</si>
  <si>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</si>
  <si>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</si>
  <si>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</si>
  <si>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</si>
  <si>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</si>
  <si>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</si>
  <si>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</si>
  <si>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</si>
  <si>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</si>
  <si>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</si>
  <si>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</si>
  <si>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</si>
  <si>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</si>
  <si>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</si>
  <si>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</si>
  <si>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</si>
  <si>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</si>
  <si>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</si>
  <si>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</si>
  <si>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</si>
  <si>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</si>
  <si>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</si>
  <si>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</si>
  <si>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</si>
  <si>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</si>
  <si>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</si>
  <si>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</si>
  <si>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</si>
  <si>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</si>
  <si>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</si>
  <si>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</si>
  <si>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</si>
  <si>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</si>
  <si>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</si>
  <si>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</si>
  <si>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</si>
  <si>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</si>
  <si>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</si>
  <si>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</si>
  <si>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</si>
  <si>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</si>
  <si>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</si>
  <si>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</si>
  <si>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</si>
  <si>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</si>
  <si>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</si>
  <si>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</si>
  <si>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</si>
  <si>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</si>
  <si>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</si>
  <si>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</si>
  <si>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</si>
  <si>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</si>
  <si>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</si>
  <si>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</si>
  <si>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</si>
  <si>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</si>
  <si>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</si>
  <si>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</si>
  <si>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</si>
  <si>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</si>
  <si>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</si>
  <si>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</si>
  <si>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</si>
  <si>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</si>
  <si>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</si>
  <si>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</si>
  <si>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</si>
  <si>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</si>
  <si>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</si>
  <si>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</si>
  <si>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</si>
  <si>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</si>
  <si>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</si>
  <si>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</si>
  <si>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</si>
  <si>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</si>
  <si>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</si>
  <si>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</si>
  <si>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</si>
  <si>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</si>
  <si>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</si>
  <si>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</si>
  <si>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</si>
  <si>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</si>
  <si>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</si>
  <si>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</si>
  <si>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</si>
  <si>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</si>
  <si>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</si>
  <si>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</si>
  <si>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</si>
  <si>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</si>
  <si>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</si>
  <si>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</si>
  <si>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</si>
  <si>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</si>
  <si>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</si>
  <si>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</si>
  <si>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</si>
  <si>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</si>
  <si>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</si>
  <si>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</si>
  <si>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</si>
  <si>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</si>
  <si>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</si>
  <si>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</si>
  <si>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</si>
  <si>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</si>
  <si>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</si>
  <si>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</si>
  <si>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</si>
  <si>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</si>
  <si>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</si>
  <si>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</si>
  <si>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</si>
  <si>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</si>
  <si>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</si>
  <si>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</si>
  <si>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</si>
  <si>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</si>
  <si>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</si>
  <si>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</si>
  <si>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</si>
  <si>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</si>
  <si>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</si>
  <si>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</si>
  <si>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</si>
  <si>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</si>
  <si>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</si>
  <si>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</si>
  <si>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</si>
  <si>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</si>
  <si>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</si>
  <si>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</si>
  <si>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</si>
  <si>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</si>
  <si>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</si>
  <si>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</si>
  <si>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</si>
  <si>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</si>
  <si>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</si>
  <si>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</si>
  <si>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</si>
  <si>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</si>
  <si>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</si>
  <si>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</si>
  <si>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</si>
  <si>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</si>
  <si>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</si>
  <si>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</si>
  <si>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</si>
  <si>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</si>
  <si>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</si>
  <si>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</si>
  <si>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</si>
  <si>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</si>
  <si>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</si>
  <si>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</si>
  <si>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</si>
  <si>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</si>
  <si>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</si>
  <si>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</si>
  <si>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</si>
  <si>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</si>
  <si>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</si>
  <si>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</si>
  <si>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</si>
  <si>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</si>
  <si>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</si>
  <si>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</si>
  <si>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</si>
  <si>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</si>
  <si>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</si>
  <si>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</si>
  <si>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</si>
  <si>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</si>
  <si>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</si>
  <si>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</si>
  <si>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</si>
  <si>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</si>
  <si>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</si>
  <si>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</si>
  <si>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</si>
  <si>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</si>
  <si>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</si>
  <si>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</si>
  <si>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</si>
  <si>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</si>
  <si>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</si>
  <si>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</si>
  <si>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</si>
  <si>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</si>
  <si>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</si>
  <si>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</si>
  <si>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</si>
  <si>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</si>
  <si>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</si>
  <si>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</si>
  <si>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</si>
  <si>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</si>
  <si>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</si>
  <si>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</si>
  <si>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</si>
  <si>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</si>
  <si>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</si>
  <si>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</si>
  <si>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</si>
  <si>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</si>
  <si>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</si>
  <si>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</si>
  <si>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</si>
  <si>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</si>
  <si>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</si>
  <si>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</si>
  <si>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</si>
  <si>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</si>
  <si>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</si>
  <si>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</si>
  <si>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</si>
  <si>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</si>
  <si>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</si>
  <si>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</si>
  <si>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</si>
  <si>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</si>
  <si>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</si>
  <si>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</si>
  <si>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</si>
  <si>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</si>
  <si>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</si>
  <si>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</si>
  <si>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</si>
  <si>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</si>
  <si>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</si>
  <si>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</si>
  <si>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</si>
  <si>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</si>
  <si>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</si>
  <si>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</si>
  <si>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</si>
  <si>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</si>
  <si>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</si>
  <si>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</si>
  <si>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</si>
  <si>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</si>
  <si>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</si>
  <si>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</si>
  <si>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</si>
  <si>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</si>
  <si>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</si>
  <si>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</si>
  <si>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</si>
  <si>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</si>
  <si>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</si>
  <si>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</si>
  <si>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</si>
  <si>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</si>
  <si>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</si>
  <si>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</si>
  <si>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</si>
  <si>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</si>
  <si>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</si>
  <si>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</si>
  <si>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</si>
  <si>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</si>
  <si>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</si>
  <si>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</si>
  <si>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</si>
  <si>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</si>
  <si>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</si>
  <si>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</si>
  <si>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</si>
  <si>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</si>
  <si>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</si>
  <si>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</si>
  <si>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</si>
  <si>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</si>
  <si>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</si>
  <si>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</si>
  <si>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</si>
  <si>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</si>
  <si>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</si>
  <si>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</si>
  <si>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</si>
  <si>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</si>
  <si>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</si>
  <si>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</si>
  <si>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</si>
  <si>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</si>
  <si>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</si>
  <si>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</si>
  <si>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</si>
  <si>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</si>
  <si>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</si>
  <si>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</si>
  <si>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</si>
  <si>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</si>
  <si>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</si>
  <si>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</si>
  <si>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</si>
  <si>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</si>
  <si>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</si>
  <si>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</si>
  <si>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</si>
  <si>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</si>
  <si>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</si>
  <si>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</si>
  <si>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</si>
  <si>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</si>
  <si>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</si>
  <si>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</si>
  <si>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</si>
  <si>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</si>
  <si>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</si>
  <si>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</si>
  <si>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</si>
  <si>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</si>
  <si>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</si>
  <si>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</si>
  <si>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</si>
  <si>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</si>
  <si>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</si>
  <si>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</si>
  <si>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</si>
  <si>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</si>
  <si>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</si>
  <si>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</si>
  <si>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</si>
  <si>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</si>
  <si>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</si>
  <si>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</si>
  <si>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</si>
  <si>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</si>
  <si>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</si>
  <si>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</si>
  <si>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</si>
  <si>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</si>
  <si>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</si>
  <si>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</si>
  <si>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</si>
  <si>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</si>
  <si>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</si>
  <si>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</si>
  <si>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</si>
  <si>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</si>
  <si>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</si>
  <si>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</si>
  <si>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</si>
  <si>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</si>
  <si>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</si>
  <si>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</si>
  <si>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</si>
  <si>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</si>
  <si>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</si>
  <si>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</si>
  <si>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</si>
  <si>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</si>
  <si>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</si>
  <si>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</si>
  <si>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</si>
  <si>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</si>
  <si>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</si>
  <si>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</si>
  <si>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</si>
  <si>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</si>
  <si>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</si>
  <si>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</si>
  <si>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</si>
  <si>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</si>
  <si>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</si>
  <si>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</si>
  <si>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</si>
  <si>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</si>
  <si>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</si>
  <si>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</si>
  <si>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</si>
  <si>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</si>
  <si>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</si>
  <si>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</si>
  <si>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</si>
  <si>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</si>
  <si>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</si>
  <si>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</si>
  <si>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</si>
  <si>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</si>
  <si>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</si>
  <si>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</si>
  <si>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</si>
  <si>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</si>
  <si>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</si>
  <si>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</si>
  <si>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</si>
  <si>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</si>
  <si>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</si>
  <si>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</si>
  <si>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</si>
  <si>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</si>
  <si>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</si>
  <si>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</si>
  <si>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</si>
  <si>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</si>
  <si>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</si>
  <si>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</si>
  <si>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</si>
  <si>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</si>
  <si>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</si>
  <si>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</si>
  <si>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</si>
  <si>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</si>
  <si>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</si>
  <si>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</si>
  <si>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</si>
  <si>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</si>
  <si>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</si>
  <si>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</si>
  <si>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</si>
  <si>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</si>
  <si>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</si>
  <si>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</si>
  <si>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</si>
  <si>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</si>
  <si>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</si>
  <si>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</si>
  <si>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</si>
  <si>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</si>
  <si>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</si>
  <si>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</si>
  <si>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</si>
  <si>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</si>
  <si>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</si>
  <si>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</si>
  <si>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</si>
  <si>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</si>
  <si>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</si>
  <si>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</si>
  <si>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</si>
  <si>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</si>
  <si>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</si>
  <si>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</si>
  <si>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</si>
  <si>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</si>
  <si>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</si>
  <si>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</si>
  <si>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</si>
  <si>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</si>
  <si>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</si>
  <si>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</si>
  <si>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</si>
  <si>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</si>
  <si>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</si>
  <si>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</si>
  <si>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</si>
  <si>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</si>
  <si>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</si>
  <si>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</si>
  <si>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</si>
  <si>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</si>
  <si>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</si>
  <si>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</si>
  <si>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</si>
  <si>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</si>
  <si>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</si>
  <si>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</si>
  <si>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</si>
  <si>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</si>
  <si>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</si>
  <si>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</si>
  <si>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</si>
  <si>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</si>
  <si>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</si>
  <si>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</si>
  <si>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</si>
  <si>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</si>
  <si>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</si>
  <si>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</si>
  <si>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</si>
  <si>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</si>
  <si>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</si>
  <si>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</si>
  <si>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</si>
  <si>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</si>
  <si>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</si>
  <si>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</si>
  <si>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</si>
  <si>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</si>
  <si>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</si>
  <si>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</si>
  <si>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</si>
  <si>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</si>
  <si>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</si>
  <si>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</si>
  <si>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</si>
  <si>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</si>
  <si>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</si>
  <si>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</si>
  <si>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</si>
  <si>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</si>
  <si>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</si>
  <si>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</si>
  <si>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</si>
  <si>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</si>
  <si>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</si>
  <si>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</si>
  <si>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</si>
  <si>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</si>
  <si>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</si>
  <si>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</si>
  <si>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</si>
  <si>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</si>
  <si>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</si>
  <si>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</si>
  <si>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</si>
  <si>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</si>
  <si>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</si>
  <si>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</si>
  <si>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</si>
  <si>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</si>
  <si>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</si>
  <si>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</si>
  <si>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</si>
  <si>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</si>
  <si>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</si>
  <si>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</si>
  <si>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</si>
  <si>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</si>
  <si>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</si>
  <si>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</si>
  <si>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</si>
  <si>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</si>
  <si>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</si>
  <si>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</si>
  <si>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</si>
  <si>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</si>
  <si>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</si>
  <si>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</si>
  <si>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</si>
  <si>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</si>
  <si>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</si>
  <si>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</si>
  <si>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</si>
  <si>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</si>
  <si>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</si>
  <si>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</si>
  <si>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</si>
  <si>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</si>
  <si>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</si>
  <si>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</si>
  <si>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</si>
  <si>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</si>
  <si>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</si>
  <si>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</si>
  <si>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</si>
  <si>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</si>
  <si>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</si>
  <si>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</si>
  <si>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</si>
  <si>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</si>
  <si>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</si>
  <si>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</si>
  <si>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</si>
  <si>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</si>
  <si>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</si>
  <si>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</si>
  <si>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</si>
  <si>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</si>
  <si>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</si>
  <si>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</si>
  <si>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</si>
  <si>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</si>
  <si>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</si>
  <si>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</si>
  <si>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</si>
  <si>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</si>
  <si>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</si>
  <si>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</si>
  <si>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</si>
  <si>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</si>
  <si>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</si>
  <si>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</si>
  <si>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</si>
  <si>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</si>
  <si>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</si>
  <si>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</si>
  <si>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</si>
  <si>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</si>
  <si>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</si>
  <si>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</si>
  <si>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</si>
  <si>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</si>
  <si>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</si>
  <si>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</si>
  <si>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</si>
  <si>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</si>
  <si>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</si>
  <si>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</si>
  <si>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</si>
  <si>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</si>
  <si>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</si>
  <si>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</si>
  <si>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</si>
  <si>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</si>
  <si>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</si>
  <si>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</si>
  <si>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</si>
  <si>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</si>
  <si>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</si>
  <si>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</si>
  <si>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</si>
  <si>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</si>
  <si>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</si>
  <si>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</si>
  <si>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</si>
  <si>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</si>
  <si>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</si>
  <si>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</si>
  <si>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</si>
  <si>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</si>
  <si>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</si>
  <si>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</si>
  <si>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</si>
  <si>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</si>
  <si>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</si>
  <si>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</si>
  <si>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</si>
  <si>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</si>
  <si>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</si>
  <si>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</si>
  <si>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</si>
  <si>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</si>
  <si>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</si>
  <si>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</si>
  <si>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</si>
  <si>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</si>
  <si>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</si>
  <si>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</si>
  <si>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</si>
  <si>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</si>
  <si>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</si>
  <si>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</si>
  <si>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</si>
  <si>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</si>
  <si>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</si>
  <si>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</si>
  <si>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</si>
  <si>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</si>
  <si>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</si>
  <si>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</si>
  <si>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</si>
  <si>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</si>
  <si>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</si>
  <si>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</si>
  <si>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</si>
  <si>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</si>
  <si>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</si>
  <si>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</si>
  <si>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</si>
  <si>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</si>
  <si>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</si>
  <si>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</si>
  <si>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</si>
  <si>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</si>
  <si>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</si>
  <si>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</si>
  <si>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</si>
  <si>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</si>
  <si>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</si>
  <si>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</si>
  <si>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</si>
  <si>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</si>
  <si>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</si>
  <si>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</si>
  <si>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</si>
  <si>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</si>
  <si>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</si>
  <si>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</si>
  <si>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</si>
  <si>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</si>
  <si>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</si>
  <si>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</si>
  <si>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</si>
  <si>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</si>
  <si>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</si>
  <si>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</si>
  <si>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</si>
  <si>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</si>
  <si>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</si>
  <si>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</si>
  <si>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</si>
  <si>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</si>
  <si>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</si>
  <si>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</si>
  <si>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</si>
  <si>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</si>
  <si>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</si>
  <si>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</si>
  <si>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</si>
  <si>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</si>
  <si>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</si>
  <si>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</si>
  <si>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</si>
  <si>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</si>
  <si>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</si>
  <si>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</si>
  <si>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</si>
  <si>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</si>
  <si>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</si>
  <si>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</si>
  <si>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</si>
  <si>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</si>
  <si>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</si>
  <si>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</si>
  <si>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</si>
  <si>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</si>
  <si>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</si>
  <si>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</si>
  <si>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</si>
  <si>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</si>
  <si>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</si>
  <si>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</si>
  <si>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</si>
  <si>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</si>
  <si>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</si>
  <si>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</si>
  <si>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</si>
  <si>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</si>
  <si>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</si>
  <si>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</si>
  <si>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</si>
  <si>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</si>
  <si>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</si>
  <si>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</si>
  <si>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</si>
  <si>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</si>
  <si>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</si>
  <si>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</si>
  <si>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</si>
  <si>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</si>
  <si>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</si>
  <si>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</si>
  <si>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</si>
  <si>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</si>
  <si>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</si>
  <si>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</si>
  <si>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</si>
  <si>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</si>
  <si>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</si>
  <si>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</si>
  <si>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</si>
  <si>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</si>
  <si>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</si>
  <si>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</si>
  <si>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</si>
  <si>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</si>
  <si>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</si>
  <si>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</si>
  <si>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</si>
  <si>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</si>
  <si>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</si>
  <si>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</si>
  <si>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</si>
  <si>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</si>
  <si>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</si>
  <si>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</si>
  <si>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</si>
  <si>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</si>
  <si>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</si>
  <si>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</si>
  <si>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</si>
  <si>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</si>
  <si>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</si>
  <si>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</si>
  <si>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</si>
  <si>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</si>
  <si>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</si>
  <si>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</si>
  <si>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</si>
  <si>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</si>
  <si>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</si>
  <si>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</si>
  <si>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</si>
  <si>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</si>
  <si>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</si>
  <si>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</si>
  <si>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</si>
  <si>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</si>
  <si>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</si>
  <si>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</si>
  <si>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</si>
  <si>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</si>
  <si>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</si>
  <si>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</si>
  <si>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</si>
  <si>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</si>
  <si>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</si>
  <si>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</si>
  <si>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</si>
  <si>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</si>
  <si>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</si>
  <si>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</si>
  <si>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</si>
  <si>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</si>
  <si>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</si>
  <si>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</si>
  <si>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</si>
  <si>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</si>
  <si>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</si>
  <si>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</si>
  <si>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</si>
  <si>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</si>
  <si>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</si>
  <si>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</si>
  <si>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</si>
  <si>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</si>
  <si>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</si>
  <si>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</si>
  <si>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</si>
  <si>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</si>
  <si>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</si>
  <si>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</si>
  <si>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</si>
  <si>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</si>
  <si>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</si>
  <si>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</si>
  <si>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</si>
  <si>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</si>
  <si>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</si>
  <si>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</si>
  <si>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</si>
  <si>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</si>
  <si>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</si>
  <si>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</si>
  <si>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</si>
  <si>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</si>
  <si>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</si>
  <si>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</si>
  <si>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</si>
  <si>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</si>
  <si>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</si>
  <si>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</si>
  <si>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</si>
  <si>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</si>
  <si>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</si>
  <si>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</si>
  <si>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</si>
  <si>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</si>
  <si>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</si>
  <si>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</si>
  <si>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</si>
  <si>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</si>
  <si>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</si>
  <si>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</si>
  <si>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</si>
  <si>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</si>
  <si>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</si>
  <si>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</si>
  <si>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</si>
  <si>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</si>
  <si>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</si>
  <si>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</si>
  <si>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</si>
  <si>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</si>
  <si>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</si>
  <si>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</si>
  <si>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</si>
  <si>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</si>
  <si>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</si>
  <si>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</si>
  <si>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</si>
  <si>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</si>
  <si>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</si>
  <si>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</si>
  <si>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</si>
  <si>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</si>
  <si>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</si>
  <si>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</si>
  <si>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</si>
  <si>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</si>
  <si>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</si>
  <si>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</si>
  <si>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</si>
  <si>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</si>
  <si>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</si>
  <si>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</si>
  <si>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</si>
  <si>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</si>
  <si>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</si>
  <si>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</si>
  <si>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</si>
  <si>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</si>
  <si>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</si>
  <si>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</si>
  <si>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</si>
  <si>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</si>
  <si>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</si>
  <si>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</si>
  <si>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</si>
  <si>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</si>
  <si>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</si>
  <si>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</si>
  <si>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</si>
  <si>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</si>
  <si>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</si>
  <si>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</si>
  <si>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</si>
  <si>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</si>
  <si>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</si>
  <si>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</si>
  <si>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</si>
  <si>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</si>
  <si>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</si>
  <si>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</si>
  <si>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</si>
  <si>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</si>
  <si>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</si>
  <si>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</si>
  <si>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</si>
  <si>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</si>
  <si>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</si>
  <si>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</si>
  <si>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</si>
  <si>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</si>
  <si>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</si>
  <si>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</si>
  <si>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</si>
  <si>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</si>
  <si>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</si>
  <si>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</si>
  <si>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</si>
  <si>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</si>
  <si>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</si>
  <si>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</si>
  <si>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</si>
  <si>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</si>
  <si>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</si>
  <si>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</si>
  <si>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</si>
  <si>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</si>
  <si>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</si>
  <si>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</si>
  <si>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</si>
  <si>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</si>
  <si>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</si>
  <si>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</si>
  <si>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</si>
  <si>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</si>
  <si>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</si>
  <si>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</si>
  <si>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</si>
  <si>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</si>
  <si>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</si>
  <si>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</si>
  <si>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</si>
  <si>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</si>
  <si>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</si>
  <si>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</si>
  <si>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</si>
  <si>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</si>
  <si>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</si>
  <si>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</si>
  <si>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</si>
  <si>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</si>
  <si>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</si>
  <si>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</si>
  <si>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</si>
  <si>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</si>
  <si>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</si>
  <si>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</si>
  <si>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</si>
  <si>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</si>
  <si>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</si>
  <si>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</si>
  <si>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</si>
  <si>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</si>
  <si>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</si>
  <si>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</si>
  <si>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</si>
  <si>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</si>
  <si>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</si>
  <si>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</si>
  <si>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</si>
  <si>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</si>
  <si>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</si>
  <si>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</si>
  <si>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</si>
  <si>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</si>
  <si>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</si>
  <si>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</si>
  <si>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</si>
  <si>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</si>
  <si>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</si>
  <si>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</si>
  <si>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</si>
  <si>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</si>
  <si>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</si>
  <si>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</si>
  <si>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</si>
  <si>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</si>
  <si>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</si>
  <si>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</si>
  <si>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</si>
  <si>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</si>
  <si>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</si>
  <si>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</si>
  <si>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</si>
  <si>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</si>
  <si>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</si>
  <si>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</si>
  <si>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</si>
  <si>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</si>
  <si>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</si>
  <si>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</si>
  <si>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</si>
  <si>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</si>
  <si>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</si>
  <si>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</si>
  <si>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</si>
  <si>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</si>
  <si>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</si>
  <si>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</si>
  <si>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</si>
  <si>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</si>
  <si>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</si>
  <si>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</si>
  <si>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</si>
  <si>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</si>
  <si>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</si>
  <si>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</si>
  <si>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</si>
  <si>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</si>
  <si>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</si>
  <si>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</si>
  <si>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</si>
  <si>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</si>
  <si>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</si>
  <si>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</si>
  <si>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</si>
  <si>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</si>
  <si>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</si>
  <si>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</si>
  <si>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</si>
  <si>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</si>
  <si>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</si>
  <si>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</si>
  <si>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</si>
  <si>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</si>
  <si>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</si>
  <si>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</si>
  <si>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</si>
  <si>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</si>
  <si>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</si>
  <si>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</si>
  <si>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</si>
  <si>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</si>
  <si>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</si>
  <si>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</si>
  <si>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</si>
  <si>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</si>
  <si>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</si>
  <si>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</si>
  <si>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</si>
  <si>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</si>
  <si>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</si>
  <si>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</si>
  <si>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</si>
  <si>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</si>
  <si>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</si>
  <si>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</si>
  <si>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</si>
  <si>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</si>
  <si>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</si>
  <si>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</si>
  <si>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</si>
  <si>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</si>
  <si>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</si>
  <si>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</si>
  <si>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</si>
  <si>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</si>
  <si>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</si>
  <si>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</si>
  <si>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</si>
  <si>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</si>
  <si>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</si>
  <si>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</si>
  <si>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</si>
  <si>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</si>
  <si>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</si>
  <si>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</si>
  <si>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</si>
  <si>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</si>
  <si>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</si>
  <si>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</si>
  <si>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</si>
  <si>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</si>
  <si>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</si>
  <si>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</si>
  <si>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</si>
  <si>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</si>
  <si>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</si>
  <si>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</si>
  <si>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</si>
  <si>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</si>
  <si>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</si>
  <si>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</si>
  <si>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</si>
  <si>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</si>
  <si>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</si>
  <si>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</si>
  <si>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</si>
  <si>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</si>
  <si>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</si>
  <si>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</si>
  <si>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</si>
  <si>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</si>
  <si>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</si>
  <si>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</si>
  <si>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</si>
  <si>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</si>
  <si>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</si>
  <si>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</si>
  <si>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</si>
  <si>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</si>
  <si>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</si>
  <si>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</si>
  <si>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</si>
  <si>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</si>
  <si>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</si>
  <si>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</si>
  <si>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</si>
  <si>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</si>
  <si>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</si>
  <si>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</si>
  <si>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</si>
  <si>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</si>
  <si>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</si>
  <si>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</si>
  <si>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</si>
  <si>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</si>
  <si>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</si>
  <si>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</si>
  <si>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</si>
  <si>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</si>
  <si>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</si>
  <si>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</si>
  <si>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</si>
  <si>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</si>
  <si>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</si>
  <si>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</si>
  <si>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</si>
  <si>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</si>
  <si>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</si>
  <si>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</si>
  <si>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</si>
  <si>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</si>
  <si>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</si>
  <si>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</si>
  <si>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</si>
  <si>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</si>
  <si>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</si>
  <si>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</si>
  <si>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</si>
  <si>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</si>
  <si>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</si>
  <si>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</si>
  <si>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</si>
  <si>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</si>
  <si>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</si>
  <si>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</si>
  <si>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</si>
  <si>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</si>
  <si>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</si>
  <si>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</si>
  <si>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</si>
  <si>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</si>
  <si>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</si>
  <si>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</si>
  <si>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</si>
  <si>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</si>
  <si>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</si>
  <si>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</si>
  <si>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</si>
  <si>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</si>
  <si>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</si>
  <si>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</si>
  <si>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</si>
  <si>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</si>
  <si>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</si>
  <si>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</si>
  <si>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</si>
  <si>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</si>
  <si>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</si>
  <si>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</si>
  <si>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</si>
  <si>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</si>
  <si>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</si>
  <si>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</si>
  <si>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</si>
  <si>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</si>
  <si>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</si>
  <si>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</si>
  <si>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</si>
  <si>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</si>
  <si>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</si>
  <si>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</si>
  <si>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</si>
  <si>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</si>
  <si>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</si>
  <si>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</si>
  <si>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</si>
  <si>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</si>
  <si>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</si>
  <si>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</si>
  <si>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</si>
  <si>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</si>
  <si>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</si>
  <si>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</si>
  <si>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</si>
  <si>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</si>
  <si>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</si>
  <si>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</si>
  <si>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</si>
  <si>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</si>
  <si>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</si>
  <si>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</si>
  <si>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</si>
  <si>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</si>
  <si>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</si>
  <si>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</si>
  <si>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</si>
  <si>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</si>
  <si>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</si>
  <si>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</si>
  <si>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</si>
  <si>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</si>
  <si>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</si>
  <si>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</si>
  <si>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</si>
  <si>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</si>
  <si>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</si>
  <si>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</si>
  <si>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</si>
  <si>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</si>
  <si>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</si>
  <si>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</si>
  <si>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</si>
  <si>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</si>
  <si>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</si>
  <si>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</si>
  <si>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</si>
  <si>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</si>
  <si>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</si>
  <si>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</si>
  <si>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</si>
  <si>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</si>
  <si>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</si>
  <si>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</si>
  <si>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</si>
  <si>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</si>
  <si>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</si>
  <si>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</si>
  <si>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</si>
  <si>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</si>
  <si>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</si>
  <si>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</si>
  <si>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</si>
  <si>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</si>
  <si>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</si>
  <si>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</si>
  <si>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</si>
  <si>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</si>
  <si>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</si>
  <si>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</si>
  <si>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</si>
  <si>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</si>
  <si>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</si>
  <si>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</si>
  <si>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</si>
  <si>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</si>
  <si>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</si>
  <si>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</si>
  <si>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</si>
  <si>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</si>
  <si>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</si>
  <si>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</si>
  <si>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</si>
  <si>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</si>
  <si>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</si>
  <si>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</si>
  <si>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</si>
  <si>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</si>
  <si>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</si>
  <si>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</si>
  <si>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</si>
  <si>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</si>
  <si>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</si>
  <si>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</si>
  <si>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</si>
  <si>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</si>
  <si>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</si>
  <si>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</si>
  <si>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</si>
  <si>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</si>
  <si>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</si>
  <si>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</si>
  <si>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</si>
  <si>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</si>
  <si>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</si>
  <si>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</si>
  <si>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</si>
  <si>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</si>
  <si>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</si>
  <si>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</si>
  <si>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</si>
  <si>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</si>
  <si>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</si>
  <si>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</si>
  <si>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</si>
  <si>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</si>
  <si>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</si>
  <si>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</si>
  <si>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</si>
  <si>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</si>
  <si>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</si>
  <si>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</si>
  <si>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</si>
  <si>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</si>
  <si>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</si>
  <si>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</si>
  <si>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</si>
  <si>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</si>
  <si>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</si>
  <si>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</si>
  <si>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</si>
  <si>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</si>
  <si>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</si>
  <si>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</si>
  <si>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</si>
  <si>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</si>
  <si>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</si>
  <si>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</si>
  <si>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</si>
  <si>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</si>
  <si>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</si>
  <si>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</si>
  <si>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</si>
  <si>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</si>
  <si>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</si>
  <si>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</si>
  <si>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</si>
  <si>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</si>
  <si>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</si>
  <si>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</si>
  <si>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</si>
  <si>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</si>
  <si>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</si>
  <si>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</si>
  <si>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</si>
  <si>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</si>
  <si>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</si>
  <si>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</si>
  <si>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</si>
  <si>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</si>
  <si>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</si>
  <si>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</si>
  <si>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</si>
  <si>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</si>
  <si>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</si>
  <si>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</si>
  <si>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</si>
  <si>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</si>
  <si>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</si>
  <si>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</si>
  <si>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</si>
  <si>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</si>
  <si>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</si>
  <si>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</si>
  <si>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</si>
  <si>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</si>
  <si>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</si>
  <si>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</si>
  <si>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</si>
  <si>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</si>
  <si>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</si>
  <si>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</si>
  <si>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</si>
  <si>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</si>
  <si>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</si>
  <si>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</si>
  <si>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</si>
  <si>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</si>
  <si>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</si>
  <si>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</si>
  <si>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</si>
  <si>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</si>
  <si>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</si>
  <si>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</si>
  <si>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</si>
  <si>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</si>
  <si>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</si>
  <si>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</si>
  <si>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</si>
  <si>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</si>
  <si>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</si>
  <si>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</si>
  <si>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</si>
  <si>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</si>
  <si>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</si>
  <si>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</si>
  <si>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</si>
  <si>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</si>
  <si>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</si>
  <si>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</si>
  <si>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</si>
  <si>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</si>
  <si>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</si>
  <si>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</si>
  <si>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</si>
  <si>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</si>
  <si>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</si>
  <si>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</si>
  <si>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</si>
  <si>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</si>
  <si>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</si>
  <si>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</si>
  <si>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</si>
  <si>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</si>
  <si>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</si>
  <si>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</si>
  <si>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</si>
  <si>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</si>
  <si>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</si>
  <si>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</si>
  <si>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</si>
  <si>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</si>
  <si>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</si>
  <si>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</si>
  <si>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</si>
  <si>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</si>
  <si>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</si>
  <si>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</si>
  <si>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</si>
  <si>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</si>
  <si>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</si>
  <si>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</si>
  <si>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</si>
  <si>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</si>
  <si>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</si>
  <si>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</si>
  <si>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</si>
  <si>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</si>
  <si>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</si>
  <si>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</si>
  <si>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</si>
  <si>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</si>
  <si>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</si>
  <si>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</si>
  <si>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</si>
  <si>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</si>
  <si>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</si>
  <si>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</si>
  <si>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</si>
  <si>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</si>
  <si>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</si>
  <si>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</si>
  <si>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</si>
  <si>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</si>
  <si>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</si>
  <si>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</si>
  <si>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</si>
  <si>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</si>
  <si>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</si>
  <si>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</si>
  <si>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</si>
  <si>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</si>
  <si>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</si>
  <si>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</si>
  <si>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</si>
  <si>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</si>
  <si>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</si>
  <si>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</si>
  <si>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</si>
  <si>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</si>
  <si>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</si>
  <si>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</si>
  <si>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</si>
  <si>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</si>
  <si>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</si>
  <si>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</si>
  <si>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</si>
  <si>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</si>
  <si>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</si>
  <si>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</si>
  <si>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</si>
  <si>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</si>
  <si>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</si>
  <si>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</si>
  <si>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</si>
  <si>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</si>
  <si>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</si>
  <si>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</si>
  <si>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</si>
  <si>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</si>
  <si>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</si>
  <si>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</si>
  <si>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</si>
  <si>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</si>
  <si>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</si>
  <si>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</si>
  <si>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</si>
  <si>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</si>
  <si>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</si>
  <si>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</si>
  <si>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</si>
  <si>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</si>
  <si>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</si>
  <si>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</si>
  <si>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</si>
  <si>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</si>
  <si>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</si>
  <si>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</si>
  <si>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</si>
  <si>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</si>
  <si>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</si>
  <si>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</si>
  <si>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</si>
  <si>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</si>
  <si>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</si>
  <si>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</si>
  <si>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</si>
  <si>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</si>
  <si>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</si>
  <si>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</si>
  <si>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</si>
  <si>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</si>
  <si>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</si>
  <si>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</si>
  <si>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</si>
  <si>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</si>
  <si>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</si>
  <si>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</si>
  <si>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</si>
  <si>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</si>
  <si>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</si>
  <si>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</si>
  <si>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</si>
  <si>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</si>
  <si>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</si>
  <si>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</si>
  <si>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</si>
  <si>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</si>
  <si>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</si>
  <si>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</si>
  <si>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</si>
  <si>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</si>
  <si>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</si>
  <si>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</si>
  <si>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</si>
  <si>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</si>
  <si>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</si>
  <si>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</si>
  <si>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</si>
  <si>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</si>
  <si>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</si>
  <si>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</si>
  <si>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</si>
  <si>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</si>
  <si>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</si>
  <si>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</si>
  <si>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</si>
  <si>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</si>
  <si>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</si>
  <si>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</si>
  <si>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</si>
  <si>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</si>
  <si>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</si>
  <si>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</si>
  <si>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</si>
  <si>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</si>
  <si>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</si>
  <si>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</si>
  <si>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</si>
  <si>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</si>
  <si>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</si>
  <si>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</si>
  <si>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</si>
  <si>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</si>
  <si>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</si>
  <si>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</si>
  <si>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</si>
  <si>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</si>
  <si>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</si>
  <si>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</si>
  <si>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</si>
  <si>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</si>
  <si>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</si>
  <si>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</si>
  <si>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</si>
  <si>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</si>
  <si>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</si>
  <si>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</si>
  <si>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</si>
  <si>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</si>
  <si>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</si>
  <si>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</si>
  <si>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</si>
  <si>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</si>
  <si>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</si>
  <si>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</si>
  <si>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</si>
  <si>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</si>
  <si>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</si>
  <si>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</si>
  <si>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</si>
  <si>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</si>
  <si>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</si>
  <si>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</si>
  <si>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</si>
  <si>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</si>
  <si>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</si>
  <si>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</si>
  <si>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</si>
  <si>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</si>
  <si>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</si>
  <si>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</si>
  <si>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</si>
  <si>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</si>
  <si>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</si>
  <si>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</si>
  <si>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</si>
  <si>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</si>
  <si>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</si>
  <si>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</si>
  <si>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</si>
  <si>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</si>
  <si>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</si>
  <si>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</si>
  <si>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</si>
  <si>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</si>
  <si>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</si>
  <si>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</si>
  <si>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</si>
  <si>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</si>
  <si>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</si>
  <si>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</si>
  <si>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</si>
  <si>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</si>
  <si>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</si>
  <si>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</si>
  <si>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</si>
  <si>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</si>
  <si>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</si>
  <si>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</si>
  <si>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</si>
  <si>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</si>
  <si>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</si>
  <si>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</si>
  <si>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</si>
  <si>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</si>
  <si>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</si>
  <si>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</si>
  <si>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</si>
  <si>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</si>
  <si>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</si>
  <si>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</si>
  <si>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</si>
  <si>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</si>
  <si>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</si>
  <si>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</si>
  <si>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</si>
  <si>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</si>
  <si>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</si>
  <si>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</si>
  <si>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</si>
  <si>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</si>
  <si>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</si>
  <si>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</si>
  <si>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</si>
  <si>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</si>
  <si>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</si>
  <si>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</si>
  <si>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</si>
  <si>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</si>
  <si>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</si>
  <si>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</si>
  <si>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</si>
  <si>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</si>
  <si>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</si>
  <si>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</si>
  <si>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</si>
  <si>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</si>
  <si>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</si>
  <si>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</si>
  <si>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</si>
  <si>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</si>
  <si>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</si>
  <si>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</si>
  <si>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</si>
  <si>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</si>
  <si>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</si>
  <si>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</si>
  <si>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</si>
  <si>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</si>
  <si>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</si>
  <si>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</si>
  <si>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</si>
  <si>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</si>
  <si>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</si>
  <si>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</si>
  <si>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</si>
  <si>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</si>
  <si>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</si>
  <si>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</si>
  <si>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</si>
  <si>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</si>
  <si>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</si>
  <si>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</si>
  <si>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</si>
  <si>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</si>
  <si>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</si>
  <si>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</si>
  <si>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</si>
  <si>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</si>
  <si>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</si>
  <si>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</si>
  <si>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</si>
  <si>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</si>
  <si>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</si>
  <si>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</si>
  <si>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</si>
  <si>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</si>
  <si>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</si>
  <si>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</si>
  <si>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</si>
  <si>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</si>
  <si>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</si>
  <si>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</si>
  <si>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</si>
  <si>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</si>
  <si>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</si>
  <si>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</si>
  <si>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</si>
  <si>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</si>
  <si>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</si>
  <si>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</si>
  <si>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</si>
  <si>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</si>
  <si>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</si>
  <si>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</si>
  <si>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</si>
  <si>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</si>
  <si>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</si>
  <si>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</si>
  <si>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</si>
  <si>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</si>
  <si>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</si>
  <si>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</si>
  <si>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</si>
  <si>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</si>
  <si>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</si>
  <si>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</si>
  <si>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</si>
  <si>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</si>
  <si>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</si>
  <si>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</si>
  <si>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</si>
  <si>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</si>
  <si>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</si>
  <si>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</si>
  <si>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</si>
  <si>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</si>
  <si>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</si>
  <si>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</si>
  <si>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</si>
  <si>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</si>
  <si>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</si>
  <si>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</si>
  <si>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</si>
  <si>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</si>
  <si>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</si>
  <si>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</si>
  <si>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</si>
  <si>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</si>
  <si>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</si>
  <si>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</si>
  <si>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</si>
  <si>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</si>
  <si>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</si>
  <si>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</si>
  <si>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</si>
  <si>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</si>
  <si>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</si>
  <si>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</si>
  <si>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</si>
  <si>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</si>
  <si>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</si>
  <si>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</si>
  <si>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</si>
  <si>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</si>
  <si>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</si>
  <si>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</si>
  <si>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</si>
  <si>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</si>
  <si>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</si>
  <si>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</si>
  <si>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</si>
  <si>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</si>
  <si>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</si>
  <si>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</si>
  <si>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</si>
  <si>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</si>
  <si>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</si>
  <si>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</si>
  <si>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</si>
  <si>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</si>
  <si>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</si>
  <si>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</si>
  <si>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</si>
  <si>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</si>
  <si>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</si>
  <si>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</si>
  <si>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</si>
  <si>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</si>
  <si>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</si>
  <si>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</si>
  <si>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</si>
  <si>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</si>
  <si>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</si>
  <si>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</si>
  <si>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</si>
  <si>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</si>
  <si>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</si>
  <si>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</si>
  <si>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</si>
  <si>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</si>
  <si>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</si>
  <si>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</si>
  <si>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</si>
  <si>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</si>
  <si>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</si>
  <si>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</si>
  <si>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</si>
  <si>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</si>
  <si>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</si>
  <si>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</si>
  <si>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</si>
  <si>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</si>
  <si>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</si>
  <si>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</si>
  <si>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</si>
  <si>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</si>
  <si>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</si>
  <si>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</si>
  <si>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</si>
  <si>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</si>
  <si>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</si>
  <si>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</si>
  <si>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</si>
  <si>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</si>
  <si>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</si>
  <si>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</si>
  <si>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</si>
  <si>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</si>
  <si>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</si>
  <si>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</si>
  <si>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</si>
  <si>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</si>
  <si>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</si>
  <si>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</si>
  <si>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</si>
  <si>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</si>
  <si>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</si>
  <si>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</si>
  <si>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</si>
  <si>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</si>
  <si>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</si>
  <si>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</si>
  <si>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</si>
  <si>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</si>
  <si>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</si>
  <si>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</si>
  <si>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</si>
  <si>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</si>
  <si>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</si>
  <si>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</si>
  <si>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</si>
  <si>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</si>
  <si>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</si>
  <si>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</si>
  <si>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</si>
  <si>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</si>
  <si>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</si>
  <si>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</si>
  <si>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</si>
  <si>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</si>
  <si>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</si>
  <si>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</si>
  <si>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</si>
  <si>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</si>
  <si>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</si>
  <si>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</si>
  <si>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</si>
  <si>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</si>
  <si>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</si>
  <si>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</si>
  <si>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</si>
  <si>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</si>
  <si>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</si>
  <si>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</si>
  <si>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</si>
  <si>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</si>
  <si>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</si>
  <si>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</si>
  <si>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</si>
  <si>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</si>
  <si>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</si>
  <si>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</si>
  <si>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</si>
  <si>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</si>
  <si>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</si>
  <si>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</si>
  <si>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</si>
  <si>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</si>
  <si>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</si>
  <si>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</si>
  <si>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</si>
  <si>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</si>
  <si>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</si>
  <si>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</si>
  <si>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</si>
  <si>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</si>
  <si>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</si>
  <si>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</si>
  <si>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</si>
  <si>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</si>
  <si>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</si>
  <si>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</si>
  <si>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</si>
  <si>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</si>
  <si>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</si>
  <si>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</si>
  <si>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</si>
  <si>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</si>
  <si>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</si>
  <si>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</si>
  <si>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</si>
  <si>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</si>
  <si>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</si>
  <si>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</si>
  <si>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</si>
  <si>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</si>
  <si>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</si>
  <si>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</si>
  <si>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</si>
  <si>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</si>
  <si>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</si>
  <si>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</si>
  <si>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</si>
  <si>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</si>
  <si>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</si>
  <si>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</si>
  <si>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</si>
  <si>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</si>
  <si>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</si>
  <si>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</si>
  <si>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</si>
  <si>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</si>
  <si>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</si>
  <si>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</si>
  <si>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</si>
  <si>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</si>
  <si>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</si>
  <si>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</si>
  <si>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</si>
  <si>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</si>
  <si>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</si>
  <si>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</si>
  <si>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</si>
  <si>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</si>
  <si>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</si>
  <si>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</si>
  <si>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</si>
  <si>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</si>
  <si>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</si>
  <si>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</si>
  <si>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</si>
  <si>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</si>
  <si>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</si>
  <si>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</si>
  <si>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</si>
  <si>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</si>
  <si>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</si>
  <si>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</si>
  <si>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</si>
  <si>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</si>
  <si>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</si>
  <si>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</si>
  <si>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</si>
  <si>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</si>
  <si>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</si>
  <si>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</si>
  <si>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</si>
  <si>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</si>
  <si>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</si>
  <si>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</si>
  <si>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</si>
  <si>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</si>
  <si>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</si>
  <si>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</si>
  <si>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</si>
  <si>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</si>
  <si>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</si>
  <si>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</si>
  <si>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</si>
  <si>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</si>
  <si>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</si>
  <si>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</si>
  <si>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</si>
  <si>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</si>
  <si>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</si>
  <si>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</si>
  <si>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</si>
  <si>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</si>
  <si>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</si>
  <si>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</si>
  <si>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</si>
  <si>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</si>
  <si>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</si>
  <si>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</si>
  <si>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</si>
  <si>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</si>
  <si>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</si>
  <si>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</si>
  <si>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</si>
  <si>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</si>
  <si>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</si>
  <si>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</si>
  <si>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</si>
  <si>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</si>
  <si>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</si>
  <si>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</si>
  <si>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</si>
  <si>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</si>
  <si>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</si>
  <si>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</si>
  <si>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</si>
  <si>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</si>
  <si>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</si>
  <si>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</si>
  <si>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</si>
  <si>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</si>
  <si>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</si>
  <si>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</si>
  <si>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</si>
  <si>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</si>
  <si>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</si>
  <si>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</si>
  <si>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</si>
  <si>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</si>
  <si>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</si>
  <si>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</si>
  <si>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</si>
  <si>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</si>
  <si>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</si>
  <si>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</si>
  <si>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</si>
  <si>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</si>
  <si>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</si>
  <si>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</si>
  <si>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</si>
  <si>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</si>
  <si>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</si>
  <si>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</si>
  <si>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</si>
  <si>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</si>
  <si>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</si>
  <si>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</si>
  <si>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</si>
  <si>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</si>
  <si>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</si>
  <si>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</si>
  <si>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</si>
  <si>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</si>
  <si>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</si>
  <si>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</si>
  <si>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</si>
  <si>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</si>
  <si>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</si>
  <si>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</si>
  <si>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</si>
  <si>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</si>
  <si>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</si>
  <si>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</si>
  <si>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</si>
  <si>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</si>
  <si>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</si>
  <si>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</si>
  <si>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</si>
  <si>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</si>
  <si>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</si>
  <si>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</si>
  <si>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</si>
  <si>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</si>
  <si>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</si>
  <si>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</si>
  <si>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</si>
  <si>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</si>
  <si>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</si>
  <si>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</si>
  <si>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</si>
  <si>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</si>
  <si>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</si>
  <si>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</si>
  <si>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</si>
  <si>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</si>
  <si>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</si>
  <si>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</si>
  <si>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</si>
  <si>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</si>
  <si>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</si>
  <si>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</si>
  <si>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</si>
  <si>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</si>
  <si>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</si>
  <si>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</si>
  <si>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</si>
  <si>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</si>
  <si>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</si>
  <si>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</si>
  <si>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</si>
  <si>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</si>
  <si>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</si>
  <si>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</si>
  <si>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</si>
  <si>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</si>
  <si>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</si>
  <si>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</si>
  <si>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</si>
  <si>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</si>
  <si>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</si>
  <si>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</si>
  <si>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</si>
  <si>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</si>
  <si>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</si>
  <si>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</si>
  <si>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</si>
  <si>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</si>
  <si>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</si>
  <si>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</si>
  <si>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</si>
  <si>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</si>
  <si>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</si>
  <si>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</si>
  <si>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</si>
  <si>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</si>
  <si>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</si>
  <si>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</si>
  <si>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</si>
  <si>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</si>
  <si>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</si>
  <si>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</si>
  <si>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</si>
  <si>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</si>
  <si>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</si>
  <si>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</si>
  <si>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</si>
  <si>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</si>
  <si>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</si>
  <si>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</si>
  <si>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</si>
  <si>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</si>
  <si>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</si>
  <si>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</si>
  <si>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</si>
  <si>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</si>
  <si>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</si>
  <si>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</si>
  <si>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</si>
  <si>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</si>
  <si>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</si>
  <si>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</si>
  <si>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</si>
  <si>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</si>
  <si>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</si>
  <si>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</si>
  <si>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</si>
  <si>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</si>
  <si>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</si>
  <si>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</si>
  <si>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</si>
  <si>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</si>
  <si>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</si>
  <si>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</si>
  <si>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</si>
  <si>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</si>
  <si>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</si>
  <si>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</si>
  <si>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</si>
  <si>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</si>
  <si>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</si>
  <si>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</si>
  <si>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</si>
  <si>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</si>
  <si>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</si>
  <si>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</si>
  <si>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</si>
  <si>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</si>
  <si>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</si>
  <si>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</si>
  <si>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</si>
  <si>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</si>
  <si>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</si>
  <si>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</si>
  <si>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</si>
  <si>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</si>
  <si>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</si>
  <si>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</si>
  <si>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</si>
  <si>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</si>
  <si>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</si>
  <si>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</si>
  <si>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</si>
  <si>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</si>
  <si>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</si>
  <si>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</si>
  <si>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</si>
  <si>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</si>
  <si>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</si>
  <si>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</si>
  <si>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</si>
  <si>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</si>
  <si>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</si>
  <si>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</si>
  <si>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</si>
  <si>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</si>
  <si>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</si>
  <si>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</si>
  <si>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</si>
  <si>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</si>
  <si>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</si>
  <si>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</si>
  <si>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</si>
  <si>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</si>
  <si>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</si>
  <si>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</si>
  <si>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</si>
  <si>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</si>
  <si>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</si>
  <si>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</si>
  <si>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</si>
  <si>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</si>
  <si>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</si>
  <si>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</si>
  <si>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</si>
  <si>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</si>
  <si>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</si>
  <si>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</si>
  <si>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</si>
  <si>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</si>
  <si>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</si>
  <si>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</si>
  <si>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</si>
  <si>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</si>
  <si>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</si>
  <si>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</si>
  <si>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</si>
  <si>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</si>
  <si>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</si>
  <si>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</si>
  <si>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</si>
  <si>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</si>
  <si>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</si>
  <si>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</si>
  <si>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</si>
  <si>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</si>
  <si>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</si>
  <si>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</si>
  <si>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</si>
  <si>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</si>
  <si>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</si>
  <si>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</si>
  <si>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</si>
  <si>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</si>
  <si>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</si>
  <si>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</si>
  <si>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</si>
  <si>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</si>
  <si>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</si>
  <si>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</si>
  <si>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</si>
  <si>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</si>
  <si>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</si>
  <si>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</si>
  <si>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</si>
  <si>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</si>
  <si>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</si>
  <si>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</si>
  <si>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</si>
  <si>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</si>
  <si>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</si>
  <si>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</si>
  <si>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</si>
  <si>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</si>
  <si>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</si>
  <si>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</si>
  <si>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</si>
  <si>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</si>
  <si>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</si>
  <si>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</si>
  <si>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</si>
  <si>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</si>
  <si>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</si>
  <si>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</si>
  <si>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</si>
  <si>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</si>
  <si>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</si>
  <si>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</si>
  <si>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</si>
  <si>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</si>
  <si>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</si>
  <si>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</si>
  <si>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</si>
  <si>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</si>
  <si>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</si>
  <si>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</si>
  <si>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</si>
  <si>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</si>
  <si>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</si>
  <si>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</si>
  <si>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</si>
  <si>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</si>
  <si>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</si>
  <si>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</si>
  <si>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</si>
  <si>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</si>
  <si>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</si>
  <si>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</si>
  <si>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</si>
  <si>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</si>
  <si>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</si>
  <si>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</si>
  <si>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</si>
  <si>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</si>
  <si>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</si>
  <si>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</si>
  <si>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</si>
  <si>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</si>
  <si>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</si>
  <si>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</si>
  <si>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</si>
  <si>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</si>
  <si>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</si>
  <si>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</si>
  <si>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</si>
  <si>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</si>
  <si>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</si>
  <si>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</si>
  <si>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</si>
  <si>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</si>
  <si>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</si>
  <si>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</si>
  <si>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</si>
  <si>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</si>
  <si>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</si>
  <si>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</si>
  <si>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</si>
  <si>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</si>
  <si>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</si>
  <si>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</si>
  <si>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</si>
  <si>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</si>
  <si>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</si>
  <si>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</si>
  <si>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</si>
  <si>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</si>
  <si>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</si>
  <si>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</si>
  <si>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</si>
  <si>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</si>
  <si>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</si>
  <si>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</si>
  <si>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</si>
  <si>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</si>
  <si>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</si>
  <si>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</si>
  <si>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</si>
  <si>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</si>
  <si>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</si>
  <si>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</si>
  <si>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</si>
  <si>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</si>
  <si>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</si>
  <si>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</si>
  <si>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</si>
  <si>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</si>
  <si>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</si>
  <si>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</si>
  <si>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</si>
  <si>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</si>
  <si>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</si>
  <si>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</si>
  <si>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</si>
  <si>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</si>
  <si>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</si>
  <si>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</si>
  <si>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</si>
  <si>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</si>
  <si>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</si>
  <si>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</si>
  <si>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</si>
  <si>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</si>
  <si>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</si>
  <si>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</si>
  <si>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</si>
  <si>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</si>
  <si>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</si>
  <si>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</si>
  <si>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</si>
  <si>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</si>
  <si>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</si>
  <si>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</si>
  <si>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</si>
  <si>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</si>
  <si>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</si>
  <si>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</si>
  <si>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</si>
  <si>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</si>
  <si>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</si>
  <si>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</si>
  <si>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</si>
  <si>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</si>
  <si>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</si>
  <si>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</si>
  <si>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</si>
  <si>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</si>
  <si>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</si>
  <si>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</si>
  <si>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</si>
  <si>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</si>
  <si>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</si>
  <si>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</si>
  <si>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</si>
  <si>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</si>
  <si>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</si>
  <si>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</si>
  <si>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</si>
  <si>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</si>
  <si>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</si>
  <si>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</si>
  <si>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</si>
  <si>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</si>
  <si>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</si>
  <si>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</si>
  <si>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</si>
  <si>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</si>
  <si>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</si>
  <si>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</si>
  <si>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</si>
  <si>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</si>
  <si>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</si>
  <si>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</si>
  <si>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</si>
  <si>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</si>
  <si>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</si>
  <si>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</si>
  <si>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</si>
  <si>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</si>
  <si>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</si>
  <si>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</si>
  <si>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</si>
  <si>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</si>
  <si>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</si>
  <si>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</si>
  <si>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</si>
  <si>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</si>
  <si>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</si>
  <si>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</si>
  <si>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</si>
  <si>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</si>
  <si>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</si>
  <si>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</si>
  <si>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</si>
  <si>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</si>
  <si>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</si>
  <si>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</si>
  <si>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</si>
  <si>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</si>
  <si>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</si>
  <si>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</si>
  <si>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</si>
  <si>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</si>
  <si>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</si>
  <si>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</si>
  <si>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</si>
  <si>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</si>
  <si>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</si>
  <si>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</si>
  <si>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</si>
  <si>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</si>
  <si>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</si>
  <si>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</si>
  <si>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</si>
  <si>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</si>
  <si>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</si>
  <si>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</si>
  <si>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</si>
  <si>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</si>
  <si>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</si>
  <si>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</si>
  <si>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</si>
  <si>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</si>
  <si>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</si>
  <si>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</si>
  <si>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</si>
  <si>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</si>
  <si>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</si>
  <si>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</si>
  <si>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</si>
  <si>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</si>
  <si>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</si>
  <si>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</si>
  <si>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</si>
  <si>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</si>
  <si>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</si>
  <si>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</si>
  <si>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</si>
  <si>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</si>
  <si>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</si>
  <si>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</si>
  <si>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</si>
  <si>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</si>
  <si>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</si>
  <si>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</si>
  <si>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</si>
  <si>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</si>
  <si>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</si>
  <si>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</si>
  <si>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</si>
  <si>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</si>
  <si>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</si>
  <si>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</si>
  <si>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</si>
  <si>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</si>
  <si>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</si>
  <si>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</si>
  <si>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</si>
  <si>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</si>
  <si>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</si>
  <si>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</si>
  <si>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</si>
  <si>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</si>
  <si>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</si>
  <si>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</si>
  <si>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</si>
  <si>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</si>
  <si>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</si>
  <si>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</si>
  <si>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</si>
  <si>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</si>
  <si>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</si>
  <si>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</si>
  <si>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</si>
  <si>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</si>
  <si>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</si>
  <si>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</si>
  <si>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</si>
  <si>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</si>
  <si>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</si>
  <si>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</si>
  <si>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</si>
  <si>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</si>
  <si>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</si>
  <si>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</si>
  <si>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</si>
  <si>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</si>
  <si>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</si>
  <si>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</si>
  <si>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</si>
  <si>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</si>
  <si>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</si>
  <si>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</si>
  <si>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</si>
  <si>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</si>
  <si>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</si>
  <si>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</si>
  <si>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</si>
  <si>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</si>
  <si>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</si>
  <si>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</si>
  <si>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</si>
  <si>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</si>
  <si>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</si>
  <si>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</si>
  <si>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</si>
  <si>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</si>
  <si>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</si>
  <si>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</si>
  <si>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</si>
  <si>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</si>
  <si>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</si>
  <si>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</si>
  <si>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</si>
  <si>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</si>
  <si>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</si>
  <si>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</si>
  <si>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</si>
  <si>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</si>
  <si>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</si>
  <si>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</si>
  <si>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</si>
  <si>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</si>
  <si>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</si>
  <si>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</si>
  <si>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</si>
  <si>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</si>
  <si>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</si>
  <si>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</si>
  <si>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</si>
  <si>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</si>
  <si>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</si>
  <si>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</si>
  <si>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</si>
  <si>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</si>
  <si>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</si>
  <si>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</si>
  <si>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</si>
  <si>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</si>
  <si>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</si>
  <si>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</si>
  <si>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</si>
  <si>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</si>
  <si>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</si>
  <si>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</si>
  <si>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</si>
  <si>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</si>
  <si>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</si>
  <si>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</si>
  <si>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</si>
  <si>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</si>
  <si>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</si>
  <si>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</si>
  <si>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</si>
  <si>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</si>
  <si>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</si>
  <si>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</si>
  <si>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</si>
  <si>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</si>
  <si>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</si>
  <si>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</si>
  <si>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</si>
  <si>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</si>
  <si>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</si>
  <si>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</si>
  <si>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</si>
  <si>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</si>
  <si>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</si>
  <si>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</si>
  <si>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</si>
  <si>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</si>
  <si>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</si>
  <si>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</si>
  <si>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</si>
  <si>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</si>
  <si>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</si>
  <si>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</si>
  <si>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</si>
  <si>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</si>
  <si>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</si>
  <si>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</si>
  <si>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</si>
  <si>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</si>
  <si>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</si>
  <si>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</si>
  <si>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</si>
  <si>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</si>
  <si>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</si>
  <si>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</si>
  <si>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</si>
  <si>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</si>
  <si>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</si>
  <si>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</si>
  <si>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</si>
  <si>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</si>
  <si>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</si>
  <si>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</si>
  <si>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</si>
  <si>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</si>
  <si>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</si>
  <si>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</si>
  <si>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</si>
  <si>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</si>
  <si>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</si>
  <si>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</si>
  <si>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</si>
  <si>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</si>
  <si>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</si>
  <si>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</si>
  <si>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</si>
  <si>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</si>
  <si>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</si>
  <si>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</si>
  <si>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</si>
  <si>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</si>
  <si>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</si>
  <si>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</si>
  <si>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</si>
  <si>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</si>
  <si>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</si>
  <si>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</si>
  <si>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</si>
  <si>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</si>
  <si>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</si>
  <si>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</si>
  <si>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</si>
  <si>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</si>
  <si>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</si>
  <si>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</si>
  <si>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</si>
  <si>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</si>
  <si>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</si>
  <si>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</si>
  <si>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</si>
  <si>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</si>
  <si>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</si>
  <si>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</si>
  <si>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</si>
  <si>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</si>
  <si>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</si>
  <si>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</si>
  <si>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</si>
  <si>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</si>
  <si>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</si>
  <si>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</si>
  <si>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</si>
  <si>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</si>
  <si>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</si>
  <si>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</si>
  <si>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</si>
  <si>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</si>
  <si>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</si>
  <si>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</si>
  <si>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</si>
  <si>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</si>
  <si>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</si>
  <si>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</si>
  <si>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</si>
  <si>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</si>
  <si>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</si>
  <si>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</si>
  <si>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</si>
  <si>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</si>
  <si>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</si>
  <si>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</si>
  <si>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</si>
  <si>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</si>
  <si>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</si>
  <si>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</si>
  <si>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</si>
  <si>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</si>
  <si>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</si>
  <si>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</si>
  <si>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</si>
  <si>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</si>
  <si>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</si>
  <si>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</si>
  <si>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</si>
  <si>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</si>
  <si>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</si>
  <si>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</si>
  <si>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</si>
  <si>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</si>
  <si>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</si>
  <si>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</si>
  <si>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</si>
  <si>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</si>
  <si>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</si>
  <si>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</si>
  <si>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</si>
  <si>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</si>
  <si>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</si>
  <si>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</si>
  <si>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</si>
  <si>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</si>
  <si>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</si>
  <si>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</si>
  <si>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</si>
  <si>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</si>
  <si>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</si>
  <si>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</si>
  <si>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</si>
  <si>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</si>
  <si>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</si>
  <si>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</si>
  <si>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</si>
  <si>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</si>
  <si>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</si>
  <si>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</si>
  <si>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</si>
  <si>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</si>
  <si>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</si>
  <si>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</si>
  <si>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</si>
  <si>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</si>
  <si>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</si>
  <si>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</si>
  <si>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</si>
  <si>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</si>
  <si>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</si>
  <si>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</si>
  <si>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</si>
  <si>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</si>
  <si>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</si>
  <si>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</si>
  <si>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</si>
  <si>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</si>
  <si>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</si>
  <si>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</si>
  <si>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</si>
  <si>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</si>
  <si>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</si>
  <si>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</si>
  <si>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</si>
  <si>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</si>
  <si>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</si>
  <si>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</si>
  <si>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</si>
  <si>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</si>
  <si>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</si>
  <si>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</si>
  <si>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</si>
  <si>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</si>
  <si>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</si>
  <si>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</si>
  <si>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</si>
  <si>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</si>
  <si>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</si>
  <si>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</si>
  <si>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</si>
  <si>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</si>
  <si>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</si>
  <si>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</si>
  <si>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</si>
  <si>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</si>
  <si>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</si>
  <si>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</si>
  <si>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</si>
  <si>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</si>
  <si>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</si>
  <si>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</si>
  <si>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</si>
  <si>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</si>
  <si>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</si>
  <si>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</si>
  <si>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</si>
  <si>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</si>
  <si>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</si>
  <si>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</si>
  <si>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</si>
  <si>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</si>
  <si>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</si>
  <si>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</si>
  <si>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</si>
  <si>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</si>
  <si>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</si>
  <si>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</si>
  <si>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</si>
  <si>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</si>
  <si>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</si>
  <si>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</si>
  <si>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</si>
  <si>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</si>
  <si>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</si>
  <si>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</si>
  <si>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</si>
  <si>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</si>
  <si>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</si>
  <si>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</si>
  <si>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</si>
  <si>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</si>
  <si>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</si>
  <si>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</si>
  <si>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</si>
  <si>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</si>
  <si>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</si>
  <si>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</si>
  <si>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</si>
  <si>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</si>
  <si>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</si>
  <si>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</si>
  <si>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</si>
  <si>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</si>
  <si>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</si>
  <si>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</si>
  <si>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</si>
  <si>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</si>
  <si>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</si>
  <si>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</si>
  <si>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</si>
  <si>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</si>
  <si>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</si>
  <si>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</si>
  <si>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</si>
  <si>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</si>
  <si>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</si>
  <si>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</si>
  <si>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</si>
  <si>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</si>
  <si>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</si>
  <si>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</si>
  <si>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</si>
  <si>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</si>
  <si>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</si>
  <si>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</si>
  <si>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</si>
  <si>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</si>
  <si>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</si>
  <si>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</si>
  <si>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</si>
  <si>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</si>
  <si>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</si>
  <si>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</si>
  <si>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</si>
  <si>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</si>
  <si>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</si>
  <si>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</si>
  <si>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</si>
  <si>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</si>
  <si>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</si>
  <si>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</si>
  <si>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</si>
  <si>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</si>
  <si>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</si>
  <si>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</si>
  <si>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</si>
  <si>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</si>
  <si>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</si>
  <si>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</si>
  <si>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</si>
  <si>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</si>
  <si>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</si>
  <si>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</si>
  <si>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</si>
  <si>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</si>
  <si>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</si>
  <si>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</si>
  <si>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</si>
  <si>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</si>
  <si>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</si>
  <si>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</si>
  <si>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</si>
  <si>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</si>
  <si>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</si>
  <si>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</si>
  <si>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</si>
  <si>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</si>
  <si>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</si>
  <si>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</si>
  <si>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</si>
  <si>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</si>
  <si>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</si>
  <si>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</si>
  <si>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</si>
  <si>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</si>
  <si>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</si>
  <si>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</si>
  <si>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</si>
  <si>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</si>
  <si>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</si>
  <si>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</si>
  <si>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</si>
  <si>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</si>
  <si>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</si>
  <si>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</si>
  <si>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</si>
  <si>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</si>
  <si>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</si>
  <si>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</si>
  <si>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</si>
  <si>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</si>
  <si>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</si>
  <si>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</si>
  <si>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</si>
  <si>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</si>
  <si>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</si>
  <si>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</si>
  <si>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</si>
  <si>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</si>
  <si>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</si>
  <si>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</si>
  <si>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</si>
  <si>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</si>
  <si>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</si>
  <si>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</si>
  <si>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</si>
  <si>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</si>
  <si>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</si>
  <si>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</si>
  <si>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</si>
  <si>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</si>
  <si>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</si>
  <si>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</si>
  <si>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</si>
  <si>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</si>
  <si>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</si>
  <si>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</si>
  <si>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</si>
  <si>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</si>
  <si>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</si>
  <si>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</si>
  <si>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</si>
  <si>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</si>
  <si>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</si>
  <si>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</si>
  <si>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</si>
  <si>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</si>
  <si>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</si>
  <si>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</si>
  <si>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</si>
  <si>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</si>
  <si>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</si>
  <si>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</si>
  <si>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</si>
  <si>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</si>
  <si>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</si>
  <si>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</si>
  <si>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</si>
  <si>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</si>
  <si>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</si>
  <si>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</si>
  <si>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</si>
  <si>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</si>
  <si>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</si>
  <si>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</si>
  <si>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</si>
  <si>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</si>
  <si>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</si>
  <si>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</si>
  <si>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</si>
  <si>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</si>
  <si>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</si>
  <si>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</si>
  <si>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</si>
  <si>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</si>
  <si>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</si>
  <si>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</si>
  <si>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</si>
  <si>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</si>
  <si>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</si>
  <si>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</si>
  <si>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</si>
  <si>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</si>
  <si>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</si>
  <si>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</si>
  <si>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</si>
  <si>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</si>
  <si>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</si>
  <si>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</si>
  <si>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</si>
  <si>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</si>
  <si>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</si>
  <si>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</si>
  <si>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</si>
  <si>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</si>
  <si>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</si>
  <si>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</si>
  <si>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</si>
  <si>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</si>
  <si>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</si>
  <si>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</si>
  <si>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</si>
  <si>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</si>
  <si>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</si>
  <si>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</si>
  <si>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</si>
  <si>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</si>
  <si>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</si>
  <si>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</si>
  <si>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</si>
  <si>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</si>
  <si>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</si>
  <si>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</si>
  <si>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</si>
  <si>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</si>
  <si>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</si>
  <si>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</si>
  <si>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</si>
  <si>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</si>
  <si>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</si>
  <si>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</si>
  <si>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</si>
  <si>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</si>
  <si>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</si>
  <si>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</si>
  <si>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</si>
  <si>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</si>
  <si>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</si>
  <si>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</si>
  <si>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</si>
  <si>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</si>
  <si>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</si>
  <si>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</si>
  <si>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</si>
  <si>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</si>
  <si>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</si>
  <si>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</si>
  <si>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</si>
  <si>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</si>
  <si>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</si>
  <si>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</si>
  <si>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</si>
  <si>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</si>
  <si>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</si>
  <si>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</si>
  <si>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</si>
  <si>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</si>
  <si>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</si>
  <si>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</si>
  <si>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</si>
  <si>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</si>
  <si>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</si>
  <si>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</si>
  <si>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</si>
  <si>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</si>
  <si>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</si>
  <si>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</si>
  <si>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</si>
  <si>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</si>
  <si>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</si>
  <si>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</si>
  <si>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</si>
  <si>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</si>
  <si>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</si>
  <si>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</si>
  <si>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</si>
  <si>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</si>
  <si>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</si>
  <si>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</si>
  <si>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</si>
  <si>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</si>
  <si>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</si>
  <si>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</si>
  <si>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</si>
  <si>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</si>
  <si>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</si>
  <si>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</si>
  <si>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</si>
  <si>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</si>
  <si>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</si>
  <si>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</si>
  <si>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</si>
  <si>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</si>
  <si>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</si>
  <si>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</si>
  <si>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</si>
  <si>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</si>
  <si>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</si>
  <si>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</si>
  <si>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</si>
  <si>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</si>
  <si>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</si>
  <si>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</si>
  <si>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</si>
  <si>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</si>
  <si>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</si>
  <si>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</si>
  <si>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</si>
  <si>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</si>
  <si>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</si>
  <si>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</si>
  <si>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</si>
  <si>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</si>
  <si>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</si>
  <si>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</si>
  <si>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</si>
  <si>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</si>
  <si>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</si>
  <si>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</si>
  <si>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</si>
  <si>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</si>
  <si>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</si>
  <si>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</si>
  <si>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</si>
  <si>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</si>
  <si>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</si>
  <si>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</si>
  <si>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</si>
  <si>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</si>
  <si>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</si>
  <si>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</si>
  <si>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</si>
  <si>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</si>
  <si>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</si>
  <si>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</si>
  <si>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</si>
  <si>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</si>
  <si>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</si>
  <si>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</si>
  <si>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</si>
  <si>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</si>
  <si>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</si>
  <si>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</si>
  <si>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</si>
  <si>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</si>
  <si>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</si>
  <si>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</si>
  <si>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</si>
  <si>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</si>
  <si>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</si>
  <si>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</si>
  <si>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</si>
  <si>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</si>
  <si>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</si>
  <si>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</si>
  <si>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</si>
  <si>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</si>
  <si>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</si>
  <si>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</si>
  <si>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</si>
  <si>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</si>
  <si>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</si>
  <si>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</si>
  <si>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</si>
  <si>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</si>
  <si>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</si>
  <si>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</si>
  <si>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</si>
  <si>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</si>
  <si>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</si>
  <si>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</si>
  <si>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</si>
  <si>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</si>
  <si>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</si>
  <si>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</si>
  <si>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</si>
  <si>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</si>
  <si>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</si>
  <si>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</si>
  <si>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</si>
  <si>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</si>
  <si>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</si>
  <si>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</si>
  <si>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</si>
  <si>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</si>
  <si>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</si>
  <si>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</si>
  <si>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</si>
  <si>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</si>
  <si>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</si>
  <si>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</si>
  <si>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</si>
  <si>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</si>
  <si>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</si>
  <si>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</si>
  <si>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</si>
  <si>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</si>
  <si>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</si>
  <si>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</si>
  <si>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</si>
  <si>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</si>
  <si>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</si>
  <si>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</si>
  <si>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</si>
  <si>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</si>
  <si>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</si>
  <si>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</si>
  <si>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</si>
  <si>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</si>
  <si>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</si>
  <si>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</si>
  <si>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</si>
  <si>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</si>
  <si>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</si>
  <si>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</si>
  <si>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</si>
  <si>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</si>
  <si>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</si>
  <si>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</si>
  <si>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</si>
  <si>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</si>
  <si>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</si>
  <si>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</si>
  <si>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</si>
  <si>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</si>
  <si>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</si>
  <si>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</si>
  <si>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</si>
  <si>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</si>
  <si>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</si>
  <si>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</si>
  <si>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</si>
  <si>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</si>
  <si>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</si>
  <si>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</si>
  <si>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</si>
  <si>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</si>
  <si>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</si>
  <si>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</si>
  <si>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</si>
  <si>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</si>
  <si>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</si>
  <si>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</si>
  <si>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</si>
  <si>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</si>
  <si>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</si>
  <si>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</si>
  <si>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</si>
  <si>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</si>
  <si>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</si>
  <si>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</si>
  <si>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</si>
  <si>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</si>
  <si>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</si>
  <si>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</si>
  <si>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</si>
  <si>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</si>
  <si>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</si>
  <si>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</si>
  <si>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</si>
  <si>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</si>
  <si>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</si>
  <si>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</si>
  <si>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</si>
  <si>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</si>
  <si>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</si>
  <si>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</si>
  <si>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</si>
  <si>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</si>
  <si>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</si>
  <si>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</si>
  <si>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</si>
  <si>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</si>
  <si>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</si>
  <si>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</si>
  <si>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</si>
  <si>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</si>
  <si>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</si>
  <si>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</si>
  <si>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</si>
  <si>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</si>
  <si>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</si>
  <si>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</si>
  <si>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</si>
  <si>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</si>
  <si>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</si>
  <si>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</si>
  <si>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</si>
  <si>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</si>
  <si>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</si>
  <si>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</si>
  <si>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</si>
  <si>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</si>
  <si>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</si>
  <si>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</si>
  <si>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</si>
  <si>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</si>
  <si>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</si>
  <si>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</si>
  <si>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</si>
  <si>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</si>
  <si>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</si>
  <si>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</si>
  <si>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</si>
  <si>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</si>
  <si>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</si>
  <si>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</si>
  <si>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</si>
  <si>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</si>
  <si>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</si>
  <si>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</si>
  <si>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</si>
  <si>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</si>
  <si>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</si>
  <si>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</si>
  <si>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</si>
  <si>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</si>
  <si>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</si>
  <si>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</si>
  <si>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</si>
  <si>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</si>
  <si>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</si>
  <si>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</si>
  <si>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</si>
  <si>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</si>
  <si>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</si>
  <si>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</si>
  <si>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</si>
  <si>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</si>
  <si>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</si>
  <si>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</si>
  <si>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</si>
  <si>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</si>
  <si>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</si>
  <si>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</si>
  <si>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</si>
  <si>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</si>
  <si>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</si>
  <si>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</si>
  <si>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</si>
  <si>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</si>
  <si>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</si>
  <si>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</si>
  <si>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</si>
  <si>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</si>
  <si>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</si>
  <si>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</si>
  <si>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</si>
  <si>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</si>
  <si>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</si>
  <si>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</si>
  <si>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</si>
  <si>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</si>
  <si>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</si>
  <si>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</si>
  <si>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</si>
  <si>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</si>
  <si>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</si>
  <si>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</si>
  <si>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</si>
  <si>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</si>
  <si>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</si>
  <si>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</si>
  <si>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</si>
  <si>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</si>
  <si>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</si>
  <si>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</si>
  <si>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</si>
  <si>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</si>
  <si>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</si>
  <si>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</si>
  <si>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</si>
  <si>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</si>
  <si>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</si>
  <si>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</si>
  <si>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</si>
  <si>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</si>
  <si>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</si>
  <si>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</si>
  <si>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</si>
  <si>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</si>
  <si>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</si>
  <si>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</si>
  <si>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</si>
  <si>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</si>
  <si>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</si>
  <si>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</si>
  <si>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</si>
  <si>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</si>
  <si>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</si>
  <si>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</si>
  <si>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</si>
  <si>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</si>
  <si>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</si>
  <si>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</si>
  <si>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</si>
  <si>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</si>
  <si>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</si>
  <si>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</si>
  <si>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</si>
  <si>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</si>
  <si>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</si>
  <si>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</si>
  <si>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</si>
  <si>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</si>
  <si>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</si>
  <si>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</si>
  <si>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</si>
  <si>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</si>
  <si>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</si>
  <si>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</si>
  <si>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</si>
  <si>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</si>
  <si>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</si>
  <si>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</si>
  <si>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</si>
  <si>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</si>
  <si>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</si>
  <si>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</si>
  <si>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</si>
  <si>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</si>
  <si>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</si>
  <si>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</si>
  <si>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</si>
  <si>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</si>
  <si>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</si>
  <si>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</si>
  <si>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</si>
  <si>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</si>
  <si>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</si>
  <si>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</si>
  <si>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</si>
  <si>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</si>
  <si>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</si>
  <si>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</si>
  <si>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</si>
  <si>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</si>
  <si>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</si>
  <si>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</si>
  <si>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</si>
  <si>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</si>
  <si>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</si>
  <si>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</si>
  <si>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</si>
  <si>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</si>
  <si>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</si>
  <si>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</si>
  <si>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</si>
  <si>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</si>
  <si>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</si>
  <si>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</si>
  <si>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</si>
  <si>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</si>
  <si>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</si>
  <si>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</si>
  <si>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</si>
  <si>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</si>
  <si>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</si>
  <si>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</si>
  <si>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</si>
  <si>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</si>
  <si>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</si>
  <si>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</si>
  <si>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</si>
  <si>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</si>
  <si>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</si>
  <si>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</si>
  <si>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</si>
  <si>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</si>
  <si>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</si>
  <si>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</si>
  <si>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</si>
  <si>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</si>
  <si>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</si>
  <si>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</si>
  <si>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</si>
  <si>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</si>
  <si>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</si>
  <si>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</si>
  <si>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</si>
  <si>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</si>
  <si>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</si>
  <si>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</si>
  <si>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</si>
  <si>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</si>
  <si>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</si>
  <si>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</si>
  <si>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</si>
  <si>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</si>
  <si>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</si>
  <si>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</si>
  <si>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</si>
  <si>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</si>
  <si>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</si>
  <si>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</si>
  <si>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</si>
  <si>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</si>
  <si>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</si>
  <si>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</si>
  <si>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</si>
  <si>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</si>
  <si>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</si>
  <si>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</si>
  <si>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</si>
  <si>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</si>
  <si>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</si>
  <si>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</si>
  <si>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</si>
  <si>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</si>
  <si>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</si>
  <si>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</si>
  <si>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</si>
  <si>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</si>
  <si>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</si>
  <si>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</si>
  <si>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</si>
  <si>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</si>
  <si>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</si>
  <si>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</si>
  <si>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</si>
  <si>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</si>
  <si>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</si>
  <si>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</si>
  <si>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</si>
  <si>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</si>
  <si>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</si>
  <si>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</si>
  <si>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</si>
  <si>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</si>
  <si>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</si>
  <si>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</si>
  <si>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</si>
  <si>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</si>
  <si>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</si>
  <si>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</si>
  <si>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</si>
  <si>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</si>
  <si>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</si>
  <si>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</si>
  <si>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</si>
  <si>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</si>
  <si>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</si>
  <si>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</si>
  <si>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</si>
  <si>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</si>
  <si>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</si>
  <si>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</si>
  <si>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</si>
  <si>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</si>
  <si>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</si>
  <si>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</si>
  <si>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</si>
  <si>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</si>
  <si>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</si>
  <si>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</si>
  <si>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</si>
  <si>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</si>
  <si>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</si>
  <si>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</si>
  <si>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</si>
  <si>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</si>
  <si>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</si>
  <si>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</si>
  <si>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</si>
  <si>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</si>
  <si>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</si>
  <si>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</si>
  <si>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</si>
  <si>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</si>
  <si>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</si>
  <si>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</si>
  <si>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</si>
  <si>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</si>
  <si>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</si>
  <si>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</si>
  <si>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</si>
  <si>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</si>
  <si>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</si>
  <si>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</si>
  <si>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</si>
  <si>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</si>
  <si>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</si>
  <si>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</si>
  <si>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</si>
  <si>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</si>
  <si>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</si>
  <si>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</si>
  <si>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</si>
  <si>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</si>
  <si>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</si>
  <si>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</si>
  <si>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</si>
  <si>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</si>
  <si>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</si>
  <si>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</si>
  <si>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</si>
  <si>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</si>
  <si>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</si>
  <si>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</si>
  <si>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</si>
  <si>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</si>
  <si>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</si>
  <si>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</si>
  <si>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</si>
  <si>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</si>
  <si>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</si>
  <si>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</si>
  <si>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</si>
  <si>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</si>
  <si>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</si>
  <si>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</si>
  <si>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</si>
  <si>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</si>
  <si>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</si>
  <si>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</si>
  <si>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</si>
  <si>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</si>
  <si>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</si>
  <si>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</si>
  <si>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</si>
  <si>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</si>
  <si>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</si>
  <si>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</si>
  <si>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</si>
  <si>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</si>
  <si>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</si>
  <si>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</si>
  <si>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</si>
  <si>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</si>
  <si>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</si>
  <si>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</si>
  <si>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</si>
  <si>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</si>
  <si>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</si>
  <si>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</si>
  <si>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</si>
  <si>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</si>
  <si>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</si>
  <si>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</si>
  <si>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</si>
  <si>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</si>
  <si>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</si>
  <si>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</si>
  <si>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</si>
  <si>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</si>
  <si>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</si>
  <si>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</si>
  <si>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</si>
  <si>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</si>
  <si>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</si>
  <si>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</si>
  <si>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</si>
  <si>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</si>
  <si>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</si>
  <si>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</si>
  <si>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</si>
  <si>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</si>
  <si>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</si>
  <si>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</si>
  <si>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</si>
  <si>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</si>
  <si>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</si>
  <si>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</si>
  <si>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</si>
  <si>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</si>
  <si>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</si>
  <si>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</si>
  <si>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</si>
  <si>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</si>
  <si>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</si>
  <si>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</si>
  <si>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</si>
  <si>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</si>
  <si>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</si>
  <si>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</si>
  <si>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</si>
  <si>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</si>
  <si>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</si>
  <si>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</si>
  <si>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</si>
  <si>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</si>
  <si>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</si>
  <si>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</si>
  <si>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</si>
  <si>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</si>
  <si>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</si>
  <si>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</si>
  <si>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</si>
  <si>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</si>
  <si>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</si>
  <si>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</si>
  <si>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</si>
  <si>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</si>
  <si>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</si>
  <si>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</si>
  <si>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</si>
  <si>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</si>
  <si>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</si>
  <si>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</si>
  <si>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</si>
  <si>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</si>
  <si>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</si>
  <si>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</si>
  <si>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</si>
  <si>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</si>
  <si>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</si>
  <si>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</si>
  <si>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</si>
  <si>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</si>
  <si>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</si>
  <si>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</si>
  <si>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</si>
  <si>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</si>
  <si>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</si>
  <si>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</si>
  <si>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</si>
  <si>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</si>
  <si>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</si>
  <si>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</si>
  <si>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</si>
  <si>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</si>
  <si>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</si>
  <si>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</si>
  <si>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</si>
  <si>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</si>
  <si>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</si>
  <si>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</si>
  <si>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</si>
  <si>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</si>
  <si>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</si>
  <si>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</si>
  <si>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</si>
  <si>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</si>
  <si>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</si>
  <si>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</si>
  <si>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</si>
  <si>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</si>
  <si>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</si>
  <si>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</si>
  <si>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</si>
  <si>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</si>
  <si>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</si>
  <si>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</si>
  <si>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</si>
  <si>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</si>
  <si>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</si>
  <si>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</si>
  <si>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</si>
  <si>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</si>
  <si>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</si>
  <si>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</si>
  <si>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</si>
  <si>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</si>
  <si>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</si>
  <si>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</si>
  <si>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</si>
  <si>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</si>
  <si>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</si>
  <si>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</si>
  <si>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</si>
  <si>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</si>
  <si>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</si>
  <si>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</si>
  <si>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</si>
  <si>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</si>
  <si>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</si>
  <si>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</si>
  <si>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</si>
  <si>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</si>
  <si>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</si>
  <si>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</si>
  <si>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</si>
  <si>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</si>
  <si>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</si>
  <si>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</si>
  <si>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</si>
  <si>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</si>
  <si>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</si>
  <si>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</si>
  <si>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</si>
  <si>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</si>
  <si>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</si>
  <si>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</si>
  <si>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</si>
  <si>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</si>
  <si>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</si>
  <si>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</si>
  <si>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</si>
  <si>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</si>
  <si>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</si>
  <si>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</si>
  <si>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</si>
  <si>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</si>
  <si>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</si>
  <si>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</si>
  <si>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</si>
  <si>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</si>
  <si>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</si>
  <si>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</si>
  <si>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</si>
  <si>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</si>
  <si>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</si>
  <si>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</si>
  <si>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</si>
  <si>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</si>
  <si>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</si>
  <si>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</si>
  <si>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</si>
  <si>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</si>
  <si>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</si>
  <si>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</si>
  <si>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</si>
  <si>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</si>
  <si>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</si>
  <si>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</si>
  <si>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</si>
  <si>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</si>
  <si>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</si>
  <si>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</si>
  <si>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</si>
  <si>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</si>
  <si>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</si>
  <si>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</si>
  <si>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</si>
  <si>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</si>
  <si>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</si>
  <si>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</si>
  <si>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</si>
  <si>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</si>
  <si>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</si>
  <si>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</si>
  <si>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</si>
  <si>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</si>
  <si>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</si>
  <si>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</si>
  <si>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</si>
  <si>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</si>
  <si>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</si>
  <si>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</si>
  <si>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</si>
  <si>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</si>
  <si>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</si>
  <si>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</si>
  <si>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</si>
  <si>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</si>
  <si>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</si>
  <si>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</si>
  <si>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</si>
  <si>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</si>
  <si>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</si>
  <si>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</si>
  <si>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</si>
  <si>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</si>
  <si>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</si>
  <si>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</si>
  <si>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</si>
  <si>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</si>
  <si>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</si>
  <si>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</si>
  <si>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</si>
  <si>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</si>
  <si>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</si>
  <si>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</si>
  <si>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</si>
  <si>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</si>
  <si>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</si>
  <si>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</si>
  <si>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</si>
  <si>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</si>
  <si>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</si>
  <si>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</si>
  <si>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</si>
  <si>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</si>
  <si>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</si>
  <si>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</si>
  <si>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</si>
  <si>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</si>
  <si>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</si>
  <si>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</si>
  <si>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</si>
  <si>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</si>
  <si>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</si>
  <si>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</si>
  <si>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</si>
  <si>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</si>
  <si>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</si>
  <si>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</si>
  <si>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</si>
  <si>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</si>
  <si>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</si>
  <si>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</si>
  <si>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</si>
  <si>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</si>
  <si>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</si>
  <si>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</si>
  <si>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</si>
  <si>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</si>
  <si>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</si>
  <si>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</si>
  <si>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</si>
  <si>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</si>
  <si>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</si>
  <si>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</si>
  <si>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</si>
  <si>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</si>
  <si>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</si>
  <si>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</si>
  <si>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</si>
  <si>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</si>
  <si>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</si>
  <si>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</si>
  <si>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</si>
  <si>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</si>
  <si>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</si>
  <si>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</si>
  <si>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</si>
  <si>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</si>
  <si>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</si>
  <si>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</si>
  <si>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</si>
  <si>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</si>
  <si>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</si>
  <si>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</si>
  <si>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</si>
  <si>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</si>
  <si>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</si>
  <si>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</si>
  <si>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</si>
  <si>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</si>
  <si>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</si>
  <si>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</si>
  <si>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</si>
  <si>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</si>
  <si>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</si>
  <si>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</si>
  <si>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</si>
  <si>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</si>
  <si>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</si>
  <si>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</si>
  <si>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</si>
  <si>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</si>
  <si>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</si>
  <si>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</si>
  <si>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</si>
  <si>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</si>
  <si>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</si>
  <si>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</si>
  <si>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</si>
  <si>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</si>
  <si>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</si>
  <si>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</si>
  <si>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</si>
  <si>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</si>
  <si>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</si>
  <si>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</si>
  <si>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</si>
  <si>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</si>
  <si>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</si>
  <si>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</si>
  <si>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</si>
  <si>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</si>
  <si>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</si>
  <si>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</si>
  <si>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</si>
  <si>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</si>
  <si>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</si>
  <si>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</si>
  <si>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</si>
  <si>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</si>
  <si>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</si>
  <si>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</si>
  <si>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</si>
  <si>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</si>
  <si>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</si>
  <si>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</si>
  <si>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</si>
  <si>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</si>
  <si>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</si>
  <si>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</si>
  <si>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</si>
  <si>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</si>
  <si>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</si>
  <si>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</si>
  <si>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</si>
  <si>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</si>
  <si>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</si>
  <si>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</si>
  <si>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</si>
  <si>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</si>
  <si>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</si>
  <si>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</si>
  <si>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</si>
  <si>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</si>
  <si>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</si>
  <si>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</si>
  <si>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</si>
  <si>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</si>
  <si>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</si>
  <si>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</si>
  <si>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</si>
  <si>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</si>
  <si>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</si>
  <si>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</si>
  <si>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</si>
  <si>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</si>
  <si>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</si>
  <si>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</si>
  <si>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</si>
  <si>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</si>
  <si>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</si>
  <si>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</si>
  <si>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</si>
  <si>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</si>
  <si>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</si>
  <si>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</si>
  <si>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</si>
  <si>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</si>
  <si>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</si>
  <si>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</si>
  <si>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</si>
  <si>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</si>
  <si>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</si>
  <si>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</si>
  <si>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</si>
  <si>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</si>
  <si>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</si>
  <si>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</si>
  <si>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</si>
  <si>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</si>
  <si>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</si>
  <si>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</si>
  <si>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</si>
  <si>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</si>
  <si>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</si>
  <si>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</si>
  <si>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</si>
  <si>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</si>
  <si>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</si>
  <si>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</si>
  <si>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</si>
  <si>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</si>
  <si>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</si>
  <si>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</si>
  <si>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</si>
  <si>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</si>
  <si>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</si>
  <si>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</si>
  <si>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</si>
  <si>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</si>
  <si>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</si>
  <si>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</si>
  <si>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</si>
  <si>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</si>
  <si>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</si>
  <si>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</si>
  <si>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</si>
  <si>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</si>
  <si>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</si>
  <si>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</si>
  <si>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</si>
  <si>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</si>
  <si>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</si>
  <si>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</si>
  <si>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</si>
  <si>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</si>
  <si>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</si>
  <si>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</si>
  <si>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</si>
  <si>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</si>
  <si>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</si>
  <si>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</si>
  <si>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</si>
  <si>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</si>
  <si>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</si>
  <si>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</si>
  <si>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</si>
  <si>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</si>
  <si>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</si>
  <si>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</si>
  <si>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</si>
  <si>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</si>
  <si>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</si>
  <si>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</si>
  <si>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</si>
  <si>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</si>
  <si>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</si>
  <si>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</si>
  <si>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</si>
  <si>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</si>
  <si>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</si>
  <si>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</si>
  <si>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</si>
  <si>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</si>
  <si>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</si>
  <si>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</si>
  <si>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</si>
  <si>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</si>
  <si>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</si>
  <si>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</si>
  <si>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</si>
  <si>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</si>
  <si>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</si>
  <si>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</si>
  <si>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</si>
  <si>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</si>
  <si>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</si>
  <si>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</si>
  <si>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</si>
  <si>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</si>
  <si>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</si>
  <si>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</si>
  <si>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</si>
  <si>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</si>
  <si>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</si>
  <si>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</si>
  <si>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</si>
  <si>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</si>
  <si>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</si>
  <si>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</si>
  <si>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</si>
  <si>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</si>
  <si>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</si>
  <si>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</si>
  <si>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</si>
  <si>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</si>
  <si>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</si>
  <si>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</si>
  <si>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</si>
  <si>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</si>
  <si>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</si>
  <si>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</si>
  <si>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</si>
  <si>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</si>
  <si>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</si>
  <si>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</si>
  <si>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</si>
  <si>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</si>
  <si>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</si>
  <si>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</si>
  <si>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</si>
  <si>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</si>
  <si>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</si>
  <si>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</si>
  <si>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</si>
  <si>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</si>
  <si>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</si>
  <si>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</si>
  <si>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</si>
  <si>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</si>
  <si>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</si>
  <si>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</si>
  <si>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</si>
  <si>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</si>
  <si>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</si>
  <si>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</si>
  <si>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</si>
  <si>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</si>
  <si>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</si>
  <si>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</si>
  <si>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</si>
  <si>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</si>
  <si>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</si>
  <si>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</si>
  <si>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</si>
  <si>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</si>
  <si>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</si>
  <si>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</si>
  <si>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</si>
  <si>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</si>
  <si>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</si>
  <si>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</si>
  <si>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</si>
  <si>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</si>
  <si>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</si>
  <si>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</si>
  <si>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</si>
  <si>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</si>
  <si>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</si>
  <si>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</si>
  <si>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</si>
  <si>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</si>
  <si>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</si>
  <si>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</si>
  <si>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</si>
  <si>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</si>
  <si>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</si>
  <si>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</si>
  <si>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</si>
  <si>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</si>
  <si>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</si>
  <si>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</si>
  <si>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</si>
  <si>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</si>
  <si>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</si>
  <si>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</si>
  <si>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</si>
  <si>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</si>
  <si>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</si>
  <si>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</si>
  <si>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</si>
  <si>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</si>
  <si>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</si>
  <si>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</si>
  <si>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</si>
  <si>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</si>
  <si>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</si>
  <si>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</si>
  <si>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</si>
  <si>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</si>
  <si>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</si>
  <si>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</si>
  <si>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</si>
  <si>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</si>
  <si>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</si>
  <si>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</si>
  <si>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</si>
  <si>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</si>
  <si>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</si>
  <si>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</si>
  <si>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</si>
  <si>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</si>
  <si>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</si>
  <si>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</si>
  <si>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</si>
  <si>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</si>
  <si>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</si>
  <si>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</si>
  <si>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</si>
  <si>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</si>
  <si>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</si>
  <si>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</si>
  <si>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</si>
  <si>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</si>
  <si>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</si>
  <si>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</si>
  <si>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</si>
  <si>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</si>
  <si>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</si>
  <si>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</si>
  <si>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</si>
  <si>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</si>
  <si>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</si>
  <si>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</si>
  <si>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</si>
  <si>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</si>
  <si>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</si>
  <si>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</si>
  <si>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</si>
  <si>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</si>
  <si>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</si>
  <si>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</si>
  <si>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</si>
  <si>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</si>
  <si>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</si>
  <si>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</si>
  <si>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</si>
  <si>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</si>
  <si>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</si>
  <si>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</si>
  <si>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</si>
  <si>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</si>
  <si>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</si>
  <si>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</si>
  <si>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</si>
  <si>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</si>
  <si>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</si>
  <si>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</si>
  <si>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</si>
  <si>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</si>
  <si>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</si>
  <si>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</si>
  <si>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</si>
  <si>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</si>
  <si>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</si>
  <si>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</si>
  <si>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</si>
  <si>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</si>
  <si>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</si>
  <si>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</si>
  <si>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</si>
  <si>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</si>
  <si>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</si>
  <si>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</si>
  <si>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</si>
  <si>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</si>
  <si>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</si>
  <si>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</si>
  <si>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</si>
  <si>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</si>
  <si>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</si>
  <si>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</si>
  <si>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</si>
  <si>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</si>
  <si>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</si>
  <si>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</si>
  <si>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</si>
  <si>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</si>
  <si>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</si>
  <si>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</si>
  <si>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</si>
  <si>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</si>
  <si>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</si>
  <si>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</si>
  <si>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</si>
  <si>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</si>
  <si>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</si>
  <si>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</si>
  <si>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</si>
  <si>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</si>
  <si>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</si>
  <si>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</si>
  <si>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</si>
  <si>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</si>
  <si>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</si>
  <si>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</si>
  <si>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</si>
  <si>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</si>
  <si>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</si>
  <si>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</si>
  <si>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</si>
  <si>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</si>
  <si>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</si>
  <si>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</si>
  <si>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</si>
  <si>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</si>
  <si>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</si>
  <si>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</si>
  <si>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</si>
  <si>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</si>
  <si>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</si>
  <si>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</si>
  <si>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</si>
  <si>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</si>
  <si>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</si>
  <si>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</si>
  <si>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</si>
  <si>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</si>
  <si>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</si>
  <si>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</si>
  <si>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</si>
  <si>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</si>
  <si>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</si>
  <si>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</si>
  <si>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</si>
  <si>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</si>
  <si>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</si>
  <si>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</si>
  <si>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</si>
  <si>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</si>
  <si>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</si>
  <si>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</si>
  <si>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</si>
  <si>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</si>
  <si>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</si>
  <si>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</si>
  <si>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</si>
  <si>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</si>
  <si>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</si>
  <si>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</si>
  <si>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</si>
  <si>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</si>
  <si>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</si>
  <si>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</si>
  <si>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</si>
  <si>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</si>
  <si>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</si>
  <si>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</si>
  <si>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</si>
  <si>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</si>
  <si>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</si>
  <si>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</si>
  <si>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</si>
  <si>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</si>
  <si>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</si>
  <si>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</si>
  <si>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</si>
  <si>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</si>
  <si>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</si>
  <si>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</si>
  <si>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</si>
  <si>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</si>
  <si>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</si>
  <si>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</si>
  <si>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</si>
  <si>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</si>
  <si>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</si>
  <si>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</si>
  <si>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</si>
  <si>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</si>
  <si>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</si>
  <si>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</si>
  <si>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</si>
  <si>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</si>
  <si>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</si>
  <si>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</si>
  <si>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</si>
  <si>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</si>
  <si>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</si>
  <si>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</si>
  <si>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</si>
  <si>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</si>
  <si>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</si>
  <si>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</si>
  <si>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</si>
  <si>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</si>
  <si>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</si>
  <si>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</si>
  <si>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</si>
  <si>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</si>
  <si>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</si>
  <si>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</si>
  <si>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</si>
  <si>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</si>
  <si>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</si>
  <si>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</si>
  <si>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</si>
  <si>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</si>
  <si>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</si>
  <si>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</si>
  <si>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</si>
  <si>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</si>
  <si>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</si>
  <si>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</si>
  <si>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</si>
  <si>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</si>
  <si>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</si>
  <si>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</si>
  <si>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</si>
  <si>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</si>
  <si>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</si>
  <si>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</si>
  <si>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</si>
  <si>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</si>
  <si>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</si>
  <si>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</si>
  <si>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</si>
  <si>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</si>
  <si>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</si>
  <si>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</si>
  <si>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</si>
  <si>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</si>
  <si>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</si>
  <si>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</si>
  <si>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</si>
  <si>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</si>
  <si>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</si>
  <si>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</si>
  <si>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</si>
  <si>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</si>
  <si>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</si>
  <si>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</si>
  <si>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</si>
  <si>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</si>
  <si>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</si>
  <si>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</si>
  <si>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</si>
  <si>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</si>
  <si>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</si>
  <si>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</si>
  <si>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</si>
  <si>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</si>
  <si>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</si>
  <si>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</si>
  <si>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</si>
  <si>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</si>
  <si>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</si>
  <si>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</si>
  <si>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</si>
  <si>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</si>
  <si>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</si>
  <si>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</si>
  <si>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</si>
  <si>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</si>
  <si>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</si>
  <si>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</si>
  <si>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</si>
  <si>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</si>
  <si>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</si>
  <si>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</si>
  <si>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</si>
  <si>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</si>
  <si>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</si>
  <si>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</si>
  <si>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</si>
  <si>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</si>
  <si>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</si>
  <si>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</si>
  <si>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</si>
  <si>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</si>
  <si>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</si>
  <si>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</si>
  <si>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</si>
  <si>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</si>
  <si>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</si>
  <si>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</si>
  <si>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</si>
  <si>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</si>
  <si>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</si>
  <si>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</si>
  <si>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</si>
  <si>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</si>
  <si>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</si>
  <si>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</si>
  <si>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</si>
  <si>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</si>
  <si>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</si>
  <si>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</si>
  <si>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</si>
  <si>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</si>
  <si>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</si>
  <si>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</si>
  <si>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</si>
  <si>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</si>
  <si>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</si>
  <si>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</si>
  <si>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</si>
  <si>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</si>
  <si>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</si>
  <si>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</si>
  <si>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</si>
  <si>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</si>
  <si>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</si>
  <si>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</si>
  <si>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</si>
  <si>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</si>
  <si>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</si>
  <si>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</si>
  <si>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</si>
  <si>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</si>
  <si>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</si>
  <si>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</si>
  <si>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</si>
  <si>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</si>
  <si>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</si>
  <si>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</si>
  <si>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</si>
  <si>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</si>
  <si>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</si>
  <si>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</si>
  <si>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</si>
  <si>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</si>
  <si>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</si>
  <si>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</si>
  <si>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</si>
  <si>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</si>
  <si>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</si>
  <si>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</si>
  <si>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</si>
  <si>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</si>
  <si>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</si>
  <si>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</si>
  <si>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</si>
  <si>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</si>
  <si>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</si>
  <si>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</si>
  <si>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</si>
  <si>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</si>
  <si>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</si>
  <si>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</si>
  <si>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</si>
  <si>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</si>
  <si>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</si>
  <si>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</si>
  <si>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</si>
  <si>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</si>
  <si>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</si>
  <si>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</si>
  <si>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</si>
  <si>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</si>
  <si>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</si>
  <si>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</si>
  <si>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</si>
  <si>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</si>
  <si>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</si>
  <si>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</si>
  <si>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</si>
  <si>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</si>
  <si>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</si>
  <si>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</si>
  <si>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</si>
  <si>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</si>
  <si>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</si>
  <si>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</si>
  <si>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</si>
  <si>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</si>
  <si>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</si>
  <si>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</si>
  <si>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</si>
  <si>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</si>
  <si>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</si>
  <si>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</si>
  <si>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</si>
  <si>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</si>
  <si>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</si>
  <si>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</si>
  <si>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</si>
  <si>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</si>
  <si>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</si>
  <si>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</si>
  <si>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</si>
  <si>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</si>
  <si>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</si>
  <si>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</si>
  <si>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</si>
  <si>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</si>
  <si>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</si>
  <si>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</si>
  <si>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</si>
  <si>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</si>
  <si>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</si>
  <si>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</si>
  <si>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</si>
  <si>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</si>
  <si>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</si>
  <si>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</si>
  <si>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</si>
  <si>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</si>
  <si>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</si>
  <si>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</si>
  <si>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</si>
  <si>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</si>
  <si>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</si>
  <si>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</si>
  <si>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</si>
  <si>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</si>
  <si>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</si>
  <si>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</si>
  <si>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</si>
  <si>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</si>
  <si>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</si>
  <si>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</si>
  <si>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</si>
  <si>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</si>
  <si>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</si>
  <si>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</si>
  <si>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</si>
  <si>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</si>
  <si>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</si>
  <si>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</si>
  <si>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</si>
  <si>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</si>
  <si>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</si>
  <si>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</si>
  <si>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</si>
  <si>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</si>
  <si>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</si>
  <si>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</si>
  <si>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</si>
  <si>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</si>
  <si>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</si>
  <si>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</si>
  <si>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</si>
  <si>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</si>
  <si>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</si>
  <si>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</si>
  <si>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</si>
  <si>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</si>
  <si>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</si>
  <si>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</si>
  <si>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</si>
  <si>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</si>
  <si>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</si>
  <si>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</si>
  <si>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</si>
  <si>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</si>
  <si>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</si>
  <si>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</si>
  <si>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</si>
  <si>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</si>
  <si>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</si>
  <si>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</si>
  <si>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</si>
  <si>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</si>
  <si>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</si>
  <si>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</si>
  <si>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</si>
  <si>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</si>
  <si>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</si>
  <si>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</si>
  <si>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</si>
  <si>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</si>
  <si>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</si>
  <si>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</si>
  <si>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</si>
  <si>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</si>
  <si>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</si>
  <si>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</si>
  <si>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</si>
  <si>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</si>
  <si>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</si>
  <si>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</si>
  <si>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</si>
  <si>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</si>
  <si>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</si>
  <si>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</si>
  <si>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</si>
  <si>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</si>
  <si>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</si>
  <si>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</si>
  <si>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</si>
  <si>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</si>
  <si>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</si>
  <si>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</si>
  <si>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</si>
  <si>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</si>
  <si>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</si>
  <si>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</si>
  <si>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</si>
  <si>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</si>
  <si>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</si>
  <si>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</si>
  <si>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</si>
  <si>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</si>
  <si>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</si>
  <si>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</si>
  <si>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</si>
  <si>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</si>
  <si>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</si>
  <si>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</si>
  <si>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</si>
  <si>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</si>
  <si>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</si>
  <si>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</si>
  <si>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</si>
  <si>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</si>
  <si>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</si>
  <si>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</si>
  <si>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</si>
  <si>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</si>
  <si>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</si>
  <si>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</si>
  <si>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</si>
  <si>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</si>
  <si>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</si>
  <si>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</si>
  <si>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</si>
  <si>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</si>
  <si>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</si>
  <si>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</si>
  <si>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</si>
  <si>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</si>
  <si>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</si>
  <si>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</si>
  <si>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</si>
  <si>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</si>
  <si>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</si>
  <si>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</si>
  <si>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</si>
  <si>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</si>
  <si>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</si>
  <si>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</si>
  <si>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</si>
  <si>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</si>
  <si>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</si>
  <si>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</si>
  <si>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</si>
  <si>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</si>
  <si>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</si>
  <si>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</si>
  <si>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</si>
  <si>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</si>
  <si>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</si>
  <si>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</si>
  <si>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</si>
  <si>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</si>
  <si>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</si>
  <si>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</si>
  <si>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</si>
  <si>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</si>
  <si>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</si>
  <si>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</si>
  <si>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</si>
  <si>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</si>
  <si>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</si>
  <si>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</si>
  <si>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</si>
  <si>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</si>
  <si>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</si>
  <si>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</si>
  <si>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</si>
  <si>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</si>
  <si>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</si>
  <si>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</si>
  <si>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</si>
  <si>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</si>
  <si>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</si>
  <si>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</si>
  <si>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</si>
  <si>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</si>
  <si>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</si>
  <si>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</si>
  <si>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</si>
  <si>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</si>
  <si>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</si>
  <si>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</si>
  <si>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</si>
  <si>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</si>
  <si>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</si>
  <si>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</si>
  <si>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</si>
  <si>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</si>
  <si>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</si>
  <si>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</si>
  <si>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</si>
  <si>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</si>
  <si>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</si>
  <si>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</si>
  <si>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</si>
  <si>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</si>
  <si>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</si>
  <si>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</si>
  <si>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</si>
  <si>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</si>
  <si>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</si>
  <si>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</si>
  <si>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</si>
  <si>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</si>
  <si>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</si>
  <si>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</si>
  <si>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</si>
  <si>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</si>
  <si>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</si>
  <si>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</si>
  <si>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</si>
  <si>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</si>
  <si>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</si>
  <si>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</si>
  <si>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</si>
  <si>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</si>
  <si>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</si>
  <si>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</si>
  <si>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</si>
  <si>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</si>
  <si>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</si>
  <si>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</si>
  <si>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</si>
  <si>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</si>
  <si>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</si>
  <si>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</si>
  <si>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</si>
  <si>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</si>
  <si>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</si>
  <si>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</si>
  <si>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</si>
  <si>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</si>
  <si>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</si>
  <si>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</si>
  <si>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</si>
  <si>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</si>
  <si>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</si>
  <si>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</si>
  <si>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</si>
  <si>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</si>
  <si>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</si>
  <si>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</si>
  <si>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</si>
  <si>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</si>
  <si>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</si>
  <si>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</si>
  <si>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</si>
  <si>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</si>
  <si>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</si>
  <si>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</si>
  <si>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</si>
  <si>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</si>
  <si>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</si>
  <si>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</si>
  <si>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</si>
  <si>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</si>
  <si>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</si>
  <si>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</si>
  <si>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</si>
  <si>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</si>
  <si>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</si>
  <si>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</si>
  <si>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</si>
  <si>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</si>
  <si>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</si>
  <si>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</si>
  <si>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</si>
  <si>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</si>
  <si>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</si>
  <si>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</si>
  <si>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</si>
  <si>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</si>
  <si>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</si>
  <si>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</si>
  <si>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</si>
  <si>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</si>
  <si>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</si>
  <si>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</si>
  <si>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</si>
  <si>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</si>
  <si>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</si>
  <si>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</si>
  <si>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</si>
  <si>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</si>
  <si>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</si>
  <si>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</si>
  <si>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</si>
  <si>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</si>
  <si>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</si>
  <si>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</si>
  <si>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</si>
  <si>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</si>
  <si>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</si>
  <si>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</si>
  <si>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</si>
  <si>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</si>
  <si>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</si>
  <si>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</si>
  <si>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</si>
  <si>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</si>
  <si>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</si>
  <si>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</si>
  <si>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</si>
  <si>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</si>
  <si>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</si>
  <si>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</si>
  <si>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</si>
  <si>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</si>
  <si>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</si>
  <si>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</si>
  <si>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</si>
  <si>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</si>
  <si>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</si>
  <si>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</si>
  <si>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</si>
  <si>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</si>
  <si>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</si>
  <si>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</si>
  <si>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</si>
  <si>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</si>
  <si>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</si>
  <si>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</si>
  <si>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</si>
  <si>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</si>
  <si>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</si>
  <si>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</si>
  <si>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</si>
  <si>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</si>
  <si>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</si>
  <si>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</si>
  <si>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</si>
  <si>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</si>
  <si>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</si>
  <si>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</si>
  <si>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</si>
  <si>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</si>
  <si>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</si>
  <si>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</si>
  <si>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</si>
  <si>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</si>
  <si>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</si>
  <si>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</si>
  <si>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</si>
  <si>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</si>
  <si>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</si>
  <si>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</si>
  <si>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</si>
  <si>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</si>
  <si>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</si>
  <si>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</si>
  <si>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</si>
  <si>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</si>
  <si>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</si>
  <si>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</si>
  <si>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</si>
  <si>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</si>
  <si>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</si>
  <si>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</si>
  <si>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</si>
  <si>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</si>
  <si>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</si>
  <si>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</si>
  <si>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</si>
  <si>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</si>
  <si>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</si>
  <si>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</si>
  <si>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</si>
  <si>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</si>
  <si>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</si>
  <si>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</si>
  <si>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</si>
  <si>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</si>
  <si>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</si>
  <si>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</si>
  <si>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</si>
  <si>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</si>
  <si>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</si>
  <si>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</si>
  <si>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</si>
  <si>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</si>
  <si>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</si>
  <si>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</si>
  <si>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</si>
  <si>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</si>
  <si>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</si>
  <si>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</si>
  <si>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</si>
  <si>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</si>
  <si>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</si>
  <si>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</si>
  <si>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</si>
  <si>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</si>
  <si>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</si>
  <si>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</si>
  <si>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</si>
  <si>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</si>
  <si>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</si>
  <si>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</si>
  <si>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</si>
  <si>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</si>
  <si>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</si>
  <si>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</si>
  <si>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</si>
  <si>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</si>
  <si>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</si>
  <si>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</si>
  <si>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</si>
  <si>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</si>
  <si>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</si>
  <si>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</si>
  <si>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</si>
  <si>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</si>
  <si>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</si>
  <si>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</si>
  <si>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</si>
  <si>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</si>
  <si>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</si>
  <si>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</si>
  <si>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</si>
  <si>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</si>
  <si>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</si>
  <si>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</si>
  <si>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</si>
  <si>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</si>
  <si>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</si>
  <si>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</si>
  <si>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</si>
  <si>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</si>
  <si>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</si>
  <si>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</si>
  <si>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</si>
  <si>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</si>
  <si>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</si>
  <si>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</si>
  <si>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</si>
  <si>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</si>
  <si>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</si>
  <si>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</si>
  <si>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</si>
  <si>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</si>
  <si>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</si>
  <si>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</si>
  <si>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</si>
  <si>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</si>
  <si>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</si>
  <si>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</si>
  <si>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</si>
  <si>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</si>
  <si>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</si>
  <si>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</si>
  <si>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</si>
  <si>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</si>
  <si>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</si>
  <si>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</si>
  <si>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</si>
  <si>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</si>
  <si>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</si>
  <si>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</si>
  <si>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</si>
  <si>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</si>
  <si>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</si>
  <si>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</si>
  <si>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</si>
  <si>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</si>
  <si>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</si>
  <si>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</si>
  <si>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</si>
  <si>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</si>
  <si>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</si>
  <si>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</si>
  <si>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</si>
  <si>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</si>
  <si>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</si>
  <si>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</si>
  <si>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</si>
  <si>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</si>
  <si>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</si>
  <si>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</si>
  <si>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</si>
  <si>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</si>
  <si>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</si>
  <si>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</si>
  <si>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</si>
  <si>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</si>
  <si>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</si>
  <si>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</si>
  <si>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</si>
  <si>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</si>
  <si>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</si>
  <si>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</si>
  <si>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</si>
  <si>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</si>
  <si>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</si>
  <si>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</si>
  <si>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</si>
  <si>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</si>
  <si>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</si>
  <si>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</si>
  <si>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</si>
  <si>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</si>
  <si>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</si>
  <si>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</si>
  <si>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</si>
  <si>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</si>
  <si>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</si>
  <si>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</si>
  <si>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</si>
  <si>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</si>
  <si>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</si>
  <si>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</si>
  <si>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</si>
  <si>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</si>
  <si>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</si>
  <si>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</si>
  <si>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</si>
  <si>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</si>
  <si>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</si>
  <si>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</si>
  <si>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</si>
  <si>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</si>
  <si>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</si>
  <si>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</si>
  <si>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</si>
  <si>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</si>
  <si>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</si>
  <si>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</si>
  <si>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</si>
  <si>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</si>
  <si>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</si>
  <si>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</si>
  <si>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</si>
  <si>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</si>
  <si>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</si>
  <si>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</si>
  <si>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</si>
  <si>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</si>
  <si>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</si>
  <si>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</si>
  <si>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</si>
  <si>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</si>
  <si>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</si>
  <si>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</si>
  <si>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</si>
  <si>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</si>
  <si>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</si>
  <si>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</si>
  <si>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</si>
  <si>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</si>
  <si>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</si>
  <si>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</si>
  <si>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</si>
  <si>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</si>
  <si>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</si>
  <si>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</si>
  <si>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</si>
  <si>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</si>
  <si>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</si>
  <si>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</si>
  <si>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</si>
  <si>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</si>
  <si>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</si>
  <si>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</si>
  <si>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</si>
  <si>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</si>
  <si>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</si>
  <si>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</si>
  <si>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</si>
  <si>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</si>
  <si>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</si>
  <si>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</si>
  <si>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</si>
  <si>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</si>
  <si>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</si>
  <si>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</si>
  <si>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</si>
  <si>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</si>
  <si>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</si>
  <si>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</si>
  <si>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</si>
  <si>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</si>
  <si>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</si>
  <si>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</si>
  <si>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</si>
  <si>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</si>
  <si>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</si>
  <si>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</si>
  <si>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</si>
  <si>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</si>
  <si>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</si>
  <si>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</si>
  <si>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</si>
  <si>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</si>
  <si>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</si>
  <si>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</si>
  <si>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</si>
  <si>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</si>
  <si>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</si>
  <si>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</si>
  <si>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</si>
  <si>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</si>
  <si>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</si>
  <si>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</si>
  <si>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</si>
  <si>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</si>
  <si>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</si>
  <si>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</si>
  <si>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</si>
  <si>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</si>
  <si>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</si>
  <si>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</si>
  <si>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</si>
  <si>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</si>
  <si>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</si>
  <si>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</si>
  <si>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</si>
  <si>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</si>
  <si>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</si>
  <si>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</si>
  <si>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</si>
  <si>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</si>
  <si>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</si>
  <si>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</si>
  <si>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</si>
  <si>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</si>
  <si>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</si>
  <si>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</si>
  <si>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</si>
  <si>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</si>
  <si>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</si>
  <si>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</si>
  <si>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</si>
  <si>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</si>
  <si>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</si>
  <si>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</si>
  <si>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</si>
  <si>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</si>
  <si>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</si>
  <si>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</si>
  <si>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</si>
  <si>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</si>
  <si>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</si>
  <si>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</si>
  <si>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</si>
  <si>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</si>
  <si>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</si>
  <si>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</si>
  <si>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</si>
  <si>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</si>
  <si>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</si>
  <si>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</si>
  <si>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</si>
  <si>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</si>
  <si>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</si>
  <si>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</si>
  <si>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</si>
  <si>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</si>
  <si>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</si>
  <si>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</si>
  <si>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</si>
  <si>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</si>
  <si>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</si>
  <si>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</si>
  <si>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</si>
  <si>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</si>
  <si>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</si>
  <si>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</si>
  <si>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</si>
  <si>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</si>
  <si>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</si>
  <si>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</si>
  <si>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</si>
  <si>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</si>
  <si>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</si>
  <si>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</si>
  <si>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</si>
  <si>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</si>
  <si>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</si>
  <si>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</si>
  <si>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</si>
  <si>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</si>
  <si>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</si>
  <si>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</si>
  <si>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</si>
  <si>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</si>
  <si>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</si>
  <si>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</si>
  <si>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</si>
  <si>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</si>
  <si>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</si>
  <si>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</si>
  <si>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</si>
  <si>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</si>
  <si>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</si>
  <si>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</si>
  <si>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</si>
  <si>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</si>
  <si>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</si>
  <si>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</si>
  <si>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</si>
  <si>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</si>
  <si>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</si>
  <si>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</si>
  <si>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</si>
  <si>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</si>
  <si>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</si>
  <si>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</si>
  <si>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</si>
  <si>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</si>
  <si>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</si>
  <si>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</si>
  <si>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</si>
  <si>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</si>
  <si>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</si>
  <si>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</si>
  <si>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</si>
  <si>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</si>
  <si>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</si>
  <si>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</si>
  <si>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</si>
  <si>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</si>
  <si>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</si>
  <si>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</si>
  <si>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</si>
  <si>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</si>
  <si>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</si>
  <si>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</si>
  <si>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</si>
  <si>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</si>
  <si>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</si>
  <si>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</si>
  <si>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</si>
  <si>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</si>
  <si>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</si>
  <si>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</si>
  <si>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</si>
  <si>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</si>
  <si>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</si>
  <si>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</si>
  <si>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</si>
  <si>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</si>
  <si>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</si>
  <si>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</si>
  <si>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</si>
  <si>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</si>
  <si>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</si>
  <si>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</si>
  <si>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</si>
  <si>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</si>
  <si>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</si>
  <si>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</si>
  <si>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</si>
  <si>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</si>
  <si>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</si>
  <si>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</si>
  <si>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</si>
  <si>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</si>
  <si>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</si>
  <si>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</si>
  <si>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</si>
  <si>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</si>
  <si>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</si>
  <si>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</si>
  <si>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</si>
  <si>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</si>
  <si>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</si>
  <si>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</si>
  <si>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</si>
  <si>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</si>
  <si>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</si>
  <si>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</si>
  <si>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</si>
  <si>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</si>
  <si>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</si>
  <si>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</si>
  <si>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</si>
  <si>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</si>
  <si>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</si>
  <si>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</si>
  <si>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</si>
  <si>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</si>
  <si>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</si>
  <si>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</si>
  <si>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</si>
  <si>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</si>
  <si>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</si>
  <si>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</si>
  <si>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</si>
  <si>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</si>
  <si>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</si>
  <si>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</si>
  <si>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</si>
  <si>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</si>
  <si>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</si>
  <si>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</si>
  <si>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</si>
  <si>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</si>
  <si>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</si>
  <si>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</si>
  <si>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</si>
  <si>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</si>
  <si>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</si>
  <si>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</si>
  <si>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</si>
  <si>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</si>
  <si>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</si>
  <si>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</si>
  <si>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</si>
  <si>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</si>
  <si>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</si>
  <si>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</si>
  <si>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</si>
  <si>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</si>
  <si>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</si>
  <si>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</si>
  <si>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</si>
  <si>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</si>
  <si>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</si>
  <si>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</si>
  <si>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</si>
  <si>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</si>
  <si>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</si>
  <si>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</si>
  <si>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</si>
  <si>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</si>
  <si>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</si>
  <si>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</si>
  <si>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</si>
  <si>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</si>
  <si>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</si>
  <si>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</si>
  <si>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</si>
  <si>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</si>
  <si>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</si>
  <si>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</si>
  <si>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</si>
  <si>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</si>
  <si>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</si>
  <si>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</si>
  <si>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</si>
  <si>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</si>
  <si>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</si>
  <si>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</si>
  <si>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</si>
  <si>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</si>
  <si>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</si>
  <si>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</si>
  <si>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</si>
  <si>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</si>
  <si>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</si>
  <si>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</si>
  <si>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</si>
  <si>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</si>
  <si>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</si>
  <si>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</si>
  <si>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</si>
  <si>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</si>
  <si>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</si>
  <si>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</si>
  <si>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</si>
  <si>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</si>
  <si>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</si>
  <si>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</si>
  <si>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</si>
  <si>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</si>
  <si>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</si>
  <si>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</si>
  <si>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</si>
  <si>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</si>
  <si>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</si>
  <si>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</si>
  <si>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</si>
  <si>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</si>
  <si>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</si>
  <si>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</si>
  <si>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</si>
  <si>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</si>
  <si>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</si>
  <si>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</si>
  <si>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</si>
  <si>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</si>
  <si>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</si>
  <si>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</si>
  <si>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</si>
  <si>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</si>
  <si>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</si>
  <si>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</si>
  <si>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</si>
  <si>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</si>
  <si>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</si>
  <si>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</si>
  <si>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</si>
  <si>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</si>
  <si>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</si>
  <si>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</si>
  <si>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</si>
  <si>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</si>
  <si>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</si>
  <si>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</si>
  <si>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</si>
  <si>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</si>
  <si>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</si>
  <si>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</si>
  <si>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</si>
  <si>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</si>
  <si>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</si>
  <si>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</si>
  <si>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</si>
  <si>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</si>
  <si>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</si>
  <si>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</si>
  <si>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</si>
  <si>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</si>
  <si>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</si>
  <si>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</si>
  <si>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</si>
  <si>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</si>
  <si>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</si>
  <si>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</si>
  <si>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</si>
  <si>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</si>
  <si>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</si>
  <si>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</si>
  <si>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</si>
  <si>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</si>
  <si>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</si>
  <si>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</si>
  <si>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</si>
  <si>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</si>
  <si>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</si>
  <si>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</si>
  <si>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</si>
  <si>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</si>
  <si>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</si>
  <si>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</si>
  <si>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</si>
  <si>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</si>
  <si>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</si>
  <si>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</si>
  <si>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</si>
  <si>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</si>
  <si>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</si>
  <si>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</si>
  <si>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</si>
  <si>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</si>
  <si>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</si>
  <si>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</si>
  <si>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</si>
  <si>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</si>
  <si>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</si>
  <si>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</si>
  <si>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</si>
  <si>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</si>
  <si>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</si>
  <si>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</si>
  <si>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</si>
  <si>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</si>
  <si>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</si>
  <si>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</si>
  <si>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</si>
  <si>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</si>
  <si>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</si>
  <si>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</si>
  <si>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</si>
  <si>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</si>
  <si>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</si>
  <si>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</si>
  <si>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</si>
  <si>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</si>
  <si>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</si>
  <si>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</si>
  <si>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</si>
  <si>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</si>
  <si>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</si>
  <si>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</si>
  <si>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</si>
  <si>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</si>
  <si>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</si>
  <si>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</si>
  <si>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</si>
  <si>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</si>
  <si>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</si>
  <si>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</si>
  <si>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</si>
  <si>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</si>
  <si>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</si>
  <si>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</si>
  <si>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</si>
  <si>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</si>
  <si>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</si>
  <si>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</si>
  <si>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</si>
  <si>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</si>
  <si>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</si>
  <si>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</si>
  <si>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</si>
  <si>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</si>
  <si>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</si>
  <si>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</si>
  <si>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</si>
  <si>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</si>
  <si>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</si>
  <si>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</si>
  <si>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</si>
  <si>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</si>
  <si>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</si>
  <si>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</si>
  <si>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</si>
  <si>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</si>
  <si>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</si>
  <si>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</si>
  <si>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</si>
  <si>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</si>
  <si>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</si>
  <si>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</si>
  <si>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</si>
  <si>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</si>
  <si>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</si>
  <si>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</si>
  <si>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</si>
  <si>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</si>
  <si>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</si>
  <si>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</si>
  <si>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</si>
  <si>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</si>
  <si>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</si>
  <si>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</si>
  <si>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</si>
  <si>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</si>
  <si>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</si>
  <si>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</si>
  <si>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</si>
  <si>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</si>
  <si>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</si>
  <si>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</si>
  <si>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</si>
  <si>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</si>
  <si>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</si>
  <si>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</si>
  <si>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</si>
  <si>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</si>
  <si>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</si>
  <si>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</si>
  <si>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</si>
  <si>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</si>
  <si>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</si>
  <si>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</si>
  <si>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</si>
  <si>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</si>
  <si>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</si>
  <si>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</si>
  <si>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</si>
  <si>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</si>
  <si>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</si>
  <si>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</si>
  <si>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</si>
  <si>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</si>
  <si>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</si>
  <si>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</si>
  <si>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</si>
  <si>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</si>
  <si>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</si>
  <si>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</si>
  <si>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</si>
  <si>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</si>
  <si>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</si>
  <si>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</si>
  <si>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</si>
  <si>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</si>
  <si>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</si>
  <si>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</si>
  <si>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</si>
  <si>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</si>
  <si>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</si>
  <si>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</si>
  <si>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</si>
  <si>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</si>
  <si>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</si>
  <si>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</si>
  <si>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</si>
  <si>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</si>
  <si>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</si>
  <si>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</si>
  <si>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</si>
  <si>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</si>
  <si>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</si>
  <si>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</si>
  <si>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</si>
  <si>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</si>
  <si>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</si>
  <si>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</si>
  <si>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</si>
  <si>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</si>
  <si>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</si>
  <si>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</si>
  <si>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</si>
  <si>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</si>
  <si>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</si>
  <si>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</si>
  <si>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</si>
  <si>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</si>
  <si>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</si>
  <si>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</si>
  <si>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</si>
  <si>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</si>
  <si>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</si>
  <si>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</si>
  <si>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</si>
  <si>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</si>
  <si>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</si>
  <si>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</si>
  <si>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</si>
  <si>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</si>
  <si>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</si>
  <si>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</si>
  <si>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</si>
  <si>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</si>
  <si>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</si>
  <si>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</si>
  <si>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</si>
  <si>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</si>
  <si>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</si>
  <si>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</si>
  <si>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</si>
  <si>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</si>
  <si>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</si>
  <si>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</si>
  <si>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</si>
  <si>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</si>
  <si>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</si>
  <si>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</si>
  <si>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</si>
  <si>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</si>
  <si>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</si>
  <si>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</si>
  <si>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</si>
  <si>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</si>
  <si>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</si>
  <si>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</si>
  <si>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</si>
  <si>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</si>
  <si>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</si>
  <si>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</si>
  <si>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</si>
  <si>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</si>
  <si>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</si>
  <si>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</si>
  <si>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</si>
  <si>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</si>
  <si>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</si>
  <si>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</si>
  <si>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</si>
  <si>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</si>
  <si>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</si>
  <si>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</si>
  <si>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</si>
  <si>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</si>
  <si>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</si>
  <si>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</si>
  <si>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</si>
  <si>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</si>
  <si>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</si>
  <si>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</si>
  <si>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</si>
  <si>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</si>
  <si>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</si>
  <si>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</si>
  <si>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</si>
  <si>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</si>
  <si>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</si>
  <si>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</si>
  <si>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</si>
  <si>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</si>
  <si>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</si>
  <si>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</si>
  <si>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</si>
  <si>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</si>
  <si>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</si>
  <si>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</si>
  <si>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</si>
  <si>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</si>
  <si>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</si>
  <si>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</si>
  <si>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</si>
  <si>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</si>
  <si>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</si>
  <si>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</si>
  <si>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</si>
  <si>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</si>
  <si>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</si>
  <si>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</si>
  <si>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</si>
  <si>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</si>
  <si>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</si>
  <si>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</si>
  <si>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</si>
  <si>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</si>
  <si>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</si>
  <si>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</si>
  <si>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</si>
  <si>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</si>
  <si>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</si>
  <si>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</si>
  <si>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</si>
  <si>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</si>
  <si>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</si>
  <si>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</si>
  <si>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</si>
  <si>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</si>
  <si>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</si>
  <si>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</si>
  <si>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</si>
  <si>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</si>
  <si>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</si>
  <si>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</si>
  <si>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</si>
  <si>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</si>
  <si>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</si>
  <si>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</si>
  <si>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</si>
  <si>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</si>
  <si>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</si>
  <si>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</si>
  <si>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</si>
  <si>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</si>
  <si>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</si>
  <si>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</si>
  <si>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</si>
  <si>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</si>
  <si>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</si>
  <si>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</si>
  <si>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</si>
  <si>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</si>
  <si>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</si>
  <si>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</si>
  <si>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</si>
  <si>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</si>
  <si>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</si>
  <si>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</si>
  <si>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</si>
  <si>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</si>
  <si>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</si>
  <si>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</si>
  <si>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</si>
  <si>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</si>
  <si>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</si>
  <si>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</si>
  <si>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</si>
  <si>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</si>
  <si>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</si>
  <si>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</si>
  <si>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</si>
  <si>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</si>
  <si>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</si>
  <si>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</si>
  <si>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</si>
  <si>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</si>
  <si>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</si>
  <si>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</si>
  <si>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</si>
  <si>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</si>
  <si>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</si>
  <si>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</si>
  <si>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</si>
  <si>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</si>
  <si>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</si>
  <si>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</si>
  <si>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</si>
  <si>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</si>
  <si>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</si>
  <si>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</si>
  <si>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</si>
  <si>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</si>
  <si>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</si>
  <si>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</si>
  <si>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</si>
  <si>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</si>
  <si>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</si>
  <si>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</si>
  <si>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</si>
  <si>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</si>
  <si>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</si>
  <si>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</si>
  <si>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</si>
  <si>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</si>
  <si>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</si>
  <si>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</si>
  <si>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</si>
  <si>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</si>
  <si>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</si>
  <si>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</si>
  <si>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</si>
  <si>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</si>
  <si>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</si>
  <si>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</si>
  <si>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</si>
  <si>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</si>
  <si>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</si>
  <si>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</si>
  <si>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</si>
  <si>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</si>
  <si>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</si>
  <si>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</si>
  <si>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</si>
  <si>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</si>
  <si>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</si>
  <si>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</si>
  <si>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</si>
  <si>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</si>
  <si>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</si>
  <si>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</si>
  <si>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</si>
  <si>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</si>
  <si>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</si>
  <si>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</si>
  <si>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</si>
  <si>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</si>
  <si>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</si>
  <si>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</si>
  <si>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</si>
  <si>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</si>
  <si>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</si>
  <si>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</si>
  <si>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</si>
  <si>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</si>
  <si>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</si>
  <si>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</si>
  <si>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</si>
  <si>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</si>
  <si>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</si>
  <si>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</si>
  <si>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</si>
  <si>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</si>
  <si>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</si>
  <si>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</si>
  <si>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</si>
  <si>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</si>
  <si>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</si>
  <si>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</si>
  <si>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</si>
  <si>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</si>
  <si>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</si>
  <si>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</si>
  <si>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</si>
  <si>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</si>
  <si>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</si>
  <si>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</si>
  <si>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</si>
  <si>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</si>
  <si>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</si>
  <si>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</si>
  <si>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</si>
  <si>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</si>
  <si>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</si>
  <si>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</si>
  <si>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</si>
  <si>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</si>
  <si>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</si>
  <si>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</si>
  <si>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</si>
  <si>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</si>
  <si>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</si>
  <si>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</si>
  <si>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</si>
  <si>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</si>
  <si>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</si>
  <si>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</si>
  <si>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</si>
  <si>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</si>
  <si>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</si>
  <si>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</si>
  <si>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</si>
  <si>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</si>
  <si>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</si>
  <si>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</si>
  <si>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</si>
  <si>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</si>
  <si>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</si>
  <si>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</si>
  <si>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</si>
  <si>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</si>
  <si>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</si>
  <si>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</si>
  <si>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</si>
  <si>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</si>
  <si>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</si>
  <si>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</si>
  <si>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</si>
  <si>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</si>
  <si>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</si>
  <si>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</si>
  <si>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</si>
  <si>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</si>
  <si>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</si>
  <si>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</si>
  <si>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</si>
  <si>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</si>
  <si>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</si>
  <si>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</si>
  <si>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</si>
  <si>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</si>
  <si>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</si>
  <si>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</si>
  <si>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</si>
  <si>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</si>
  <si>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</si>
  <si>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</si>
  <si>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</si>
  <si>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</si>
  <si>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</si>
  <si>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</si>
  <si>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</si>
  <si>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</si>
  <si>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</si>
  <si>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</si>
  <si>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</si>
  <si>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</si>
  <si>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</si>
  <si>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</si>
  <si>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</si>
  <si>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</si>
  <si>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</si>
  <si>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</si>
  <si>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</si>
  <si>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</si>
  <si>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</si>
  <si>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</si>
  <si>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</si>
  <si>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</si>
  <si>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</si>
  <si>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</si>
  <si>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</si>
  <si>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</si>
  <si>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</si>
  <si>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</si>
  <si>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</si>
  <si>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</si>
  <si>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</si>
  <si>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</si>
  <si>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</si>
  <si>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</si>
  <si>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</si>
  <si>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</si>
  <si>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</si>
  <si>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</si>
  <si>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</si>
  <si>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</si>
  <si>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</si>
  <si>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</si>
  <si>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</si>
  <si>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</si>
  <si>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</si>
  <si>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</si>
  <si>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</si>
  <si>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</si>
  <si>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</si>
  <si>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</si>
  <si>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</si>
  <si>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</si>
  <si>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</si>
  <si>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</si>
  <si>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</si>
  <si>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</si>
  <si>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</si>
  <si>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</si>
  <si>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</si>
  <si>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</si>
  <si>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</si>
  <si>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</si>
  <si>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</si>
  <si>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</si>
  <si>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</si>
  <si>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</si>
  <si>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</si>
  <si>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</si>
  <si>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</si>
  <si>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</si>
  <si>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</si>
  <si>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</si>
  <si>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</si>
  <si>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</si>
  <si>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</si>
  <si>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</si>
  <si>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</si>
  <si>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</si>
  <si>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</si>
  <si>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</si>
  <si>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</si>
  <si>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</si>
  <si>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</si>
  <si>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</si>
  <si>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</si>
  <si>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</si>
  <si>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</si>
  <si>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</si>
  <si>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</si>
  <si>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</si>
  <si>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</si>
  <si>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</si>
  <si>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</si>
  <si>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</si>
  <si>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</si>
  <si>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</si>
  <si>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</si>
  <si>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</si>
  <si>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</si>
  <si>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</si>
  <si>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</si>
  <si>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</si>
  <si>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</si>
  <si>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</si>
  <si>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</si>
  <si>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</si>
  <si>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</si>
  <si>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</si>
  <si>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</si>
  <si>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</si>
  <si>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</si>
  <si>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</si>
  <si>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</si>
  <si>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</si>
  <si>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</si>
  <si>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</si>
  <si>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</si>
  <si>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</si>
  <si>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</si>
  <si>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</si>
  <si>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</si>
  <si>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</si>
  <si>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</si>
  <si>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</si>
  <si>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</si>
  <si>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</si>
  <si>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</si>
  <si>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</si>
  <si>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</si>
  <si>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</si>
  <si>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</si>
  <si>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</si>
  <si>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</si>
  <si>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</si>
  <si>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</si>
  <si>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</si>
  <si>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</si>
  <si>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</si>
  <si>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</si>
  <si>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</si>
  <si>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</si>
  <si>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</si>
  <si>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</si>
  <si>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</si>
  <si>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</si>
  <si>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</si>
  <si>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</si>
  <si>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</si>
  <si>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</si>
  <si>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</si>
  <si>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</si>
  <si>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</si>
  <si>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</si>
  <si>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</si>
  <si>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</si>
  <si>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</si>
  <si>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</si>
  <si>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</si>
  <si>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</si>
  <si>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</si>
  <si>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</si>
  <si>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</si>
  <si>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</si>
  <si>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</si>
  <si>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</si>
  <si>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</si>
  <si>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</si>
  <si>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</si>
  <si>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</si>
  <si>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</si>
  <si>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</si>
  <si>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</si>
  <si>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</si>
  <si>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</si>
  <si>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</si>
  <si>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</si>
  <si>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</si>
  <si>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</si>
  <si>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</si>
  <si>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</si>
  <si>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</si>
  <si>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</si>
  <si>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</si>
  <si>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</si>
  <si>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</si>
  <si>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</si>
  <si>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</si>
  <si>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</si>
  <si>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</si>
  <si>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</si>
  <si>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</si>
  <si>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</si>
  <si>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</si>
  <si>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</si>
  <si>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</si>
  <si>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</si>
  <si>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</si>
  <si>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</si>
  <si>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</si>
  <si>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</si>
  <si>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</si>
  <si>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</si>
  <si>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</si>
  <si>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</si>
  <si>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</si>
  <si>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</si>
  <si>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</si>
  <si>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</si>
  <si>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</si>
  <si>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</si>
  <si>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</si>
  <si>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</si>
  <si>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</si>
  <si>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</si>
  <si>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</si>
  <si>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</si>
  <si>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</si>
  <si>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</si>
  <si>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</si>
  <si>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</si>
  <si>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</si>
  <si>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</si>
  <si>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</si>
  <si>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</si>
  <si>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</si>
  <si>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</si>
  <si>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</si>
  <si>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</si>
  <si>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</si>
  <si>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</si>
  <si>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</si>
  <si>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</si>
  <si>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</si>
  <si>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</si>
  <si>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</si>
  <si>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</si>
  <si>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</si>
  <si>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</si>
  <si>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</si>
  <si>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</si>
  <si>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</si>
  <si>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</si>
  <si>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</si>
  <si>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</si>
  <si>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</si>
  <si>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</si>
  <si>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</si>
  <si>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</si>
  <si>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</si>
  <si>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</si>
  <si>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</si>
  <si>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</si>
  <si>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</si>
  <si>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</si>
  <si>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</si>
  <si>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</si>
  <si>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</si>
  <si>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</si>
  <si>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</si>
  <si>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</si>
  <si>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</si>
  <si>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</si>
  <si>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</si>
  <si>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</si>
  <si>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</si>
  <si>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</si>
  <si>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</si>
  <si>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</si>
  <si>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</si>
  <si>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</si>
  <si>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</si>
  <si>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</si>
  <si>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</si>
  <si>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</si>
  <si>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</si>
  <si>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</si>
  <si>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</si>
  <si>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</si>
  <si>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</si>
  <si>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</si>
  <si>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</si>
  <si>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</si>
  <si>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</si>
  <si>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</si>
  <si>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</si>
  <si>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</si>
  <si>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</si>
  <si>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</si>
  <si>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</si>
  <si>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</si>
  <si>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</si>
  <si>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</si>
  <si>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</si>
  <si>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</si>
  <si>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</si>
  <si>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</si>
  <si>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</si>
  <si>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</si>
  <si>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</si>
  <si>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</si>
  <si>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</si>
  <si>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</si>
  <si>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</si>
  <si>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</si>
  <si>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</si>
  <si>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</si>
  <si>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</si>
  <si>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</si>
  <si>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</si>
  <si>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</si>
  <si>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</si>
  <si>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</si>
  <si>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</si>
  <si>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</si>
  <si>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</si>
  <si>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</si>
  <si>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</si>
  <si>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</si>
  <si>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</si>
  <si>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</si>
  <si>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</si>
  <si>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</si>
  <si>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</si>
  <si>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</si>
  <si>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</si>
  <si>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</si>
  <si>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</si>
  <si>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</si>
  <si>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</si>
  <si>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</si>
  <si>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</si>
  <si>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</si>
  <si>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</si>
  <si>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</si>
  <si>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</si>
  <si>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</si>
  <si>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</si>
  <si>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</si>
  <si>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</si>
  <si>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</si>
  <si>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</si>
  <si>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</si>
  <si>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</si>
  <si>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</si>
  <si>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</si>
  <si>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</si>
  <si>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</si>
  <si>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</si>
  <si>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</si>
  <si>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</si>
  <si>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</si>
  <si>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</si>
  <si>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</si>
  <si>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</si>
  <si>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</si>
  <si>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</si>
  <si>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</si>
  <si>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</si>
  <si>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</si>
  <si>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</si>
  <si>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</si>
  <si>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</si>
  <si>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</si>
  <si>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</si>
  <si>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</si>
  <si>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</si>
  <si>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</si>
  <si>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</si>
  <si>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</si>
  <si>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</si>
  <si>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</si>
  <si>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</si>
  <si>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</si>
  <si>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</si>
  <si>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</si>
  <si>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</si>
  <si>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</si>
  <si>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</si>
  <si>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</si>
  <si>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</si>
  <si>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</si>
  <si>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</si>
  <si>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</si>
  <si>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</si>
  <si>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</si>
  <si>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</si>
  <si>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</si>
  <si>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</si>
  <si>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</si>
  <si>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</si>
  <si>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</si>
  <si>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</si>
  <si>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</si>
  <si>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</si>
  <si>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</si>
  <si>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</si>
  <si>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</si>
  <si>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</si>
  <si>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</si>
  <si>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</si>
  <si>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</si>
  <si>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</si>
  <si>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</si>
  <si>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</si>
  <si>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</si>
  <si>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</si>
  <si>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</si>
  <si>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</si>
  <si>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</si>
  <si>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</si>
  <si>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</si>
  <si>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</si>
  <si>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</si>
  <si>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</si>
  <si>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</si>
  <si>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</si>
  <si>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</si>
  <si>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</si>
  <si>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</si>
  <si>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</si>
  <si>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</si>
  <si>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</si>
  <si>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</si>
  <si>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</si>
  <si>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</si>
  <si>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</si>
  <si>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</si>
  <si>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</si>
  <si>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</si>
  <si>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</si>
  <si>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</si>
  <si>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</si>
  <si>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</si>
  <si>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</si>
  <si>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</si>
  <si>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</si>
  <si>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</si>
  <si>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</si>
  <si>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</si>
  <si>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</si>
  <si>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</si>
  <si>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</si>
  <si>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</si>
  <si>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</si>
  <si>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</si>
  <si>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</si>
  <si>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</si>
  <si>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</si>
  <si>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</si>
  <si>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</si>
  <si>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</si>
  <si>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</si>
  <si>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</si>
  <si>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</si>
  <si>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</si>
  <si>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</si>
  <si>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</si>
  <si>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</si>
  <si>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</si>
  <si>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</si>
  <si>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</si>
  <si>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</si>
  <si>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</si>
  <si>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</si>
  <si>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</si>
  <si>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</si>
  <si>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</si>
  <si>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</si>
  <si>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</si>
  <si>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</si>
  <si>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</si>
  <si>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</si>
  <si>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</si>
  <si>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</si>
  <si>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</si>
  <si>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</si>
  <si>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</si>
  <si>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</si>
  <si>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</si>
  <si>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</si>
  <si>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</si>
  <si>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</si>
  <si>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</si>
  <si>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</si>
  <si>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</si>
  <si>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</si>
  <si>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</si>
  <si>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</si>
  <si>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</si>
  <si>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</si>
  <si>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</si>
  <si>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</si>
  <si>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</si>
  <si>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</si>
  <si>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</si>
  <si>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</si>
  <si>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</si>
  <si>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</si>
  <si>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</si>
  <si>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</si>
  <si>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</si>
  <si>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</si>
  <si>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</si>
  <si>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</si>
  <si>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</si>
  <si>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</si>
  <si>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</si>
  <si>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</si>
  <si>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</si>
  <si>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</si>
  <si>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</si>
  <si>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</si>
  <si>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</si>
  <si>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</si>
  <si>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</si>
  <si>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</si>
  <si>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</si>
  <si>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</si>
  <si>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</si>
  <si>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</si>
  <si>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</si>
  <si>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</si>
  <si>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</si>
  <si>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</si>
  <si>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</si>
  <si>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</si>
  <si>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</si>
  <si>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</si>
  <si>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</si>
  <si>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</si>
  <si>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</si>
  <si>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</si>
  <si>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</si>
  <si>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</si>
  <si>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</si>
  <si>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</si>
  <si>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</si>
  <si>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</si>
  <si>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</si>
  <si>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</si>
  <si>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</si>
  <si>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</si>
  <si>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</si>
  <si>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</si>
  <si>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</si>
  <si>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</si>
  <si>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</si>
  <si>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</si>
  <si>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</si>
  <si>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</si>
  <si>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</si>
  <si>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</si>
  <si>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</si>
  <si>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</si>
  <si>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</si>
  <si>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</si>
  <si>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</si>
  <si>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</si>
  <si>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</si>
  <si>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</si>
  <si>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</si>
  <si>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</si>
  <si>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</si>
  <si>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</si>
  <si>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</si>
  <si>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</si>
  <si>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</si>
  <si>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</si>
  <si>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</si>
  <si>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</si>
  <si>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</si>
  <si>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</si>
  <si>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</si>
  <si>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</si>
  <si>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</si>
  <si>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</si>
  <si>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</si>
  <si>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</si>
  <si>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</si>
  <si>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</si>
  <si>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</si>
  <si>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</si>
  <si>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</si>
  <si>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</si>
  <si>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</si>
  <si>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</si>
  <si>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</si>
  <si>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</si>
  <si>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</si>
  <si>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</si>
  <si>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</si>
  <si>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</si>
  <si>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</si>
  <si>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</si>
  <si>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</si>
  <si>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</si>
  <si>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</si>
  <si>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</si>
  <si>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</si>
  <si>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</si>
  <si>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</si>
  <si>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</si>
  <si>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</si>
  <si>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</si>
  <si>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</si>
  <si>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</si>
  <si>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</si>
  <si>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</si>
  <si>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</si>
  <si>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</si>
  <si>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</si>
  <si>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</si>
  <si>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</si>
  <si>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</si>
  <si>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</si>
  <si>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</si>
  <si>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</si>
  <si>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</si>
  <si>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</si>
  <si>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</si>
  <si>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</si>
  <si>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</si>
  <si>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</si>
  <si>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</si>
  <si>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</si>
  <si>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</si>
  <si>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</si>
  <si>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</si>
  <si>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</si>
  <si>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</si>
  <si>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</si>
  <si>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</si>
  <si>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</si>
  <si>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</si>
  <si>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</si>
  <si>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</si>
  <si>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</si>
  <si>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</si>
  <si>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</si>
  <si>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</si>
  <si>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</si>
  <si>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</si>
  <si>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</si>
  <si>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</si>
  <si>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</si>
  <si>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</si>
  <si>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</si>
  <si>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</si>
  <si>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</si>
  <si>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</si>
  <si>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</si>
  <si>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</si>
  <si>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</si>
  <si>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</si>
  <si>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</si>
  <si>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</si>
  <si>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</si>
  <si>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</si>
  <si>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</si>
  <si>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</si>
  <si>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</si>
  <si>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</si>
  <si>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</si>
  <si>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</si>
  <si>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</si>
  <si>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</si>
  <si>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</si>
  <si>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</si>
  <si>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</si>
  <si>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</si>
  <si>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</si>
  <si>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</si>
  <si>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</si>
  <si>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</si>
  <si>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</si>
  <si>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</si>
  <si>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</si>
  <si>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</si>
  <si>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</si>
  <si>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</si>
  <si>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</si>
  <si>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</si>
  <si>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</si>
  <si>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</si>
  <si>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</si>
  <si>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</si>
  <si>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</si>
  <si>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</si>
  <si>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</si>
  <si>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</si>
  <si>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</si>
  <si>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</si>
  <si>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</si>
  <si>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</si>
  <si>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</si>
  <si>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</si>
  <si>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</si>
  <si>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</si>
  <si>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</si>
  <si>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</si>
  <si>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</si>
  <si>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</si>
  <si>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</si>
  <si>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</si>
  <si>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</si>
  <si>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</si>
  <si>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</si>
  <si>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</si>
  <si>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</si>
  <si>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</si>
  <si>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</si>
  <si>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</si>
  <si>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</si>
  <si>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</si>
  <si>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</si>
  <si>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</si>
  <si>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</si>
  <si>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</si>
  <si>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</si>
  <si>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</si>
  <si>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</si>
  <si>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</si>
  <si>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</si>
  <si>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</si>
  <si>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</si>
  <si>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</si>
  <si>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</si>
  <si>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</si>
  <si>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</si>
  <si>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</si>
  <si>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</si>
  <si>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</si>
  <si>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</si>
  <si>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</si>
  <si>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</si>
  <si>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</si>
  <si>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</si>
  <si>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</si>
  <si>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</si>
  <si>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</si>
  <si>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</si>
  <si>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</si>
  <si>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</si>
  <si>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</si>
  <si>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</si>
  <si>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</si>
  <si>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</si>
  <si>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</si>
  <si>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</si>
  <si>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</si>
  <si>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</si>
  <si>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</si>
  <si>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</si>
  <si>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</si>
  <si>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</si>
  <si>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</si>
  <si>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</si>
  <si>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</si>
  <si>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</si>
  <si>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</si>
  <si>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</si>
  <si>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</si>
  <si>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</si>
  <si>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</si>
  <si>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</si>
  <si>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</si>
  <si>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</si>
  <si>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</si>
  <si>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</si>
  <si>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</si>
  <si>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</si>
  <si>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</si>
  <si>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</si>
  <si>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</si>
  <si>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</si>
  <si>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</si>
  <si>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</si>
  <si>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</si>
  <si>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</si>
  <si>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</si>
  <si>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</si>
  <si>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</si>
  <si>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</si>
  <si>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</si>
  <si>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</si>
  <si>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</si>
  <si>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</si>
  <si>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</si>
  <si>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</si>
  <si>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</si>
  <si>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</si>
  <si>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</si>
  <si>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</si>
  <si>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</si>
  <si>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</si>
  <si>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</si>
  <si>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</si>
  <si>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</si>
  <si>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</si>
  <si>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</si>
  <si>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</si>
  <si>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</si>
  <si>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</si>
  <si>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</si>
  <si>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</si>
  <si>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</si>
  <si>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</si>
  <si>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</si>
  <si>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</si>
  <si>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</si>
  <si>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</si>
  <si>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</si>
  <si>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</si>
  <si>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</si>
  <si>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</si>
  <si>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</si>
  <si>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</si>
  <si>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</si>
  <si>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</si>
  <si>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</si>
  <si>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</si>
  <si>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</si>
  <si>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</si>
  <si>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</si>
  <si>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</si>
  <si>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</si>
  <si>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</si>
  <si>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</si>
  <si>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</si>
  <si>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</si>
  <si>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</si>
  <si>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</si>
  <si>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</si>
  <si>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</si>
  <si>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</si>
  <si>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</si>
  <si>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</si>
  <si>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</si>
  <si>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</si>
  <si>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</si>
  <si>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</si>
  <si>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</si>
  <si>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</si>
  <si>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</si>
  <si>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</si>
  <si>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</si>
  <si>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</si>
  <si>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</si>
  <si>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</si>
  <si>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</si>
  <si>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</si>
  <si>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</si>
  <si>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</si>
  <si>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</si>
  <si>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</si>
  <si>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</si>
  <si>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</si>
  <si>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</si>
  <si>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</si>
  <si>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</si>
  <si>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</si>
  <si>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</si>
  <si>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</si>
  <si>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</si>
  <si>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</si>
  <si>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</si>
  <si>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</si>
  <si>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</si>
  <si>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</si>
  <si>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</si>
  <si>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</si>
  <si>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</si>
  <si>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</si>
  <si>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</si>
  <si>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</si>
  <si>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</si>
  <si>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</si>
  <si>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</si>
  <si>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</si>
  <si>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</si>
  <si>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</si>
  <si>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</si>
  <si>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</si>
  <si>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</si>
  <si>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</si>
  <si>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</si>
  <si>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</si>
  <si>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</si>
  <si>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</si>
  <si>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</si>
  <si>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</si>
  <si>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</si>
  <si>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</si>
  <si>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</si>
  <si>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</si>
  <si>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</si>
  <si>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</si>
  <si>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</si>
  <si>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</si>
  <si>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</si>
  <si>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</si>
  <si>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</si>
  <si>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</si>
  <si>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</si>
  <si>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</si>
  <si>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</si>
  <si>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</si>
  <si>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</si>
  <si>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</si>
  <si>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</si>
  <si>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</si>
  <si>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</si>
  <si>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</si>
  <si>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</si>
  <si>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</si>
  <si>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</si>
  <si>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</si>
  <si>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</si>
  <si>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</si>
  <si>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</si>
  <si>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</si>
  <si>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</si>
  <si>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</si>
  <si>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</si>
  <si>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</si>
  <si>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</si>
  <si>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</si>
  <si>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</si>
  <si>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</si>
  <si>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</si>
  <si>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</si>
  <si>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</si>
  <si>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</si>
  <si>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</si>
  <si>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</si>
  <si>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</si>
  <si>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</si>
  <si>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</si>
  <si>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</si>
  <si>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</si>
  <si>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</si>
  <si>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</si>
  <si>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</si>
  <si>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</si>
  <si>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</si>
  <si>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</si>
  <si>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</si>
  <si>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</si>
  <si>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</si>
  <si>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</si>
  <si>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</si>
  <si>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</si>
  <si>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</si>
  <si>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</si>
  <si>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</si>
  <si>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</si>
  <si>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</si>
  <si>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</si>
  <si>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</si>
  <si>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</si>
  <si>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</si>
  <si>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</si>
  <si>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</si>
  <si>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</si>
  <si>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</si>
  <si>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</si>
  <si>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</si>
  <si>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</si>
  <si>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</si>
  <si>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</si>
  <si>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</si>
  <si>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</si>
  <si>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</si>
  <si>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</si>
  <si>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</si>
  <si>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</si>
  <si>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</si>
  <si>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</si>
  <si>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</si>
  <si>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</si>
  <si>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</si>
  <si>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</si>
  <si>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</si>
  <si>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</si>
  <si>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</si>
  <si>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</si>
  <si>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</si>
  <si>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</si>
  <si>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</si>
  <si>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</si>
  <si>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</si>
  <si>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</si>
  <si>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</si>
  <si>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</si>
  <si>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</si>
  <si>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</si>
  <si>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</si>
  <si>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</si>
  <si>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</si>
  <si>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</si>
  <si>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</si>
  <si>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</si>
  <si>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</si>
  <si>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</si>
  <si>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</si>
  <si>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</si>
  <si>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</si>
  <si>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</si>
  <si>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</si>
  <si>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</si>
  <si>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</si>
  <si>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</si>
  <si>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</si>
  <si>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</si>
  <si>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</si>
  <si>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</si>
  <si>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</si>
  <si>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</si>
  <si>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</si>
  <si>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</si>
  <si>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</si>
  <si>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</si>
  <si>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</si>
  <si>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</si>
  <si>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</si>
  <si>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</si>
  <si>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</si>
  <si>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</si>
  <si>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</si>
  <si>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</si>
  <si>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</si>
  <si>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</si>
  <si>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</si>
  <si>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</si>
  <si>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</si>
  <si>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</si>
  <si>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</si>
  <si>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</si>
  <si>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</si>
  <si>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</si>
  <si>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</si>
  <si>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</si>
  <si>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</si>
  <si>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</si>
  <si>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</si>
  <si>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</si>
  <si>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</si>
  <si>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</si>
  <si>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</si>
  <si>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</si>
  <si>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</si>
  <si>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</si>
  <si>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</si>
  <si>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</si>
  <si>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</si>
  <si>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</si>
  <si>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</si>
  <si>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</si>
  <si>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</si>
  <si>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</si>
  <si>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</si>
  <si>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</si>
  <si>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</si>
  <si>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</si>
  <si>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</si>
  <si>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</si>
  <si>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</si>
  <si>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</si>
  <si>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</si>
  <si>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</si>
  <si>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</si>
  <si>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</si>
  <si>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</si>
  <si>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</si>
  <si>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</si>
  <si>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</si>
  <si>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</si>
  <si>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</si>
  <si>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</si>
  <si>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</si>
  <si>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</si>
  <si>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</si>
  <si>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</si>
  <si>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</si>
  <si>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</si>
  <si>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</si>
  <si>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</si>
  <si>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</si>
  <si>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</si>
  <si>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</si>
  <si>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</si>
  <si>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</si>
  <si>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</si>
  <si>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</si>
  <si>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</si>
  <si>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</si>
  <si>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</si>
  <si>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</si>
  <si>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</si>
  <si>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</si>
  <si>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</si>
  <si>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</si>
  <si>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</si>
  <si>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</si>
  <si>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</si>
  <si>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</si>
  <si>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</si>
  <si>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</si>
  <si>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</si>
  <si>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</si>
  <si>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</si>
  <si>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</si>
  <si>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</si>
  <si>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</si>
  <si>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</si>
  <si>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</si>
  <si>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</si>
  <si>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</si>
  <si>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</si>
  <si>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</si>
  <si>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</si>
  <si>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</si>
  <si>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</si>
  <si>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</si>
  <si>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</si>
  <si>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</si>
  <si>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</si>
  <si>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</si>
  <si>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</si>
  <si>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</si>
  <si>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</si>
  <si>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</si>
  <si>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</si>
  <si>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</si>
  <si>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</si>
  <si>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</si>
  <si>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</si>
  <si>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</si>
  <si>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</si>
  <si>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</si>
  <si>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</si>
  <si>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</si>
  <si>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</si>
  <si>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</si>
  <si>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</si>
  <si>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</si>
  <si>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</si>
  <si>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</si>
  <si>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</si>
  <si>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</si>
  <si>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</si>
  <si>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</si>
  <si>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</si>
  <si>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</si>
  <si>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</si>
  <si>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</si>
  <si>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</si>
  <si>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</si>
  <si>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</si>
  <si>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</si>
  <si>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</si>
  <si>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</si>
  <si>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</si>
  <si>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</si>
  <si>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</si>
  <si>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</si>
  <si>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</si>
  <si>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</si>
  <si>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</si>
  <si>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</si>
  <si>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</si>
  <si>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</si>
  <si>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</si>
  <si>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</si>
  <si>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</si>
  <si>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</si>
  <si>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</si>
  <si>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</si>
  <si>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</si>
  <si>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</si>
  <si>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</si>
  <si>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</si>
  <si>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</si>
  <si>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</si>
  <si>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</si>
  <si>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</si>
  <si>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</si>
  <si>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</si>
  <si>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</si>
  <si>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</si>
  <si>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</si>
  <si>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</si>
  <si>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</si>
  <si>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</si>
  <si>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</si>
  <si>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</si>
  <si>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</si>
  <si>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</si>
  <si>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</si>
  <si>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</si>
  <si>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</si>
  <si>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</si>
  <si>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</si>
  <si>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</si>
  <si>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</si>
  <si>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</si>
  <si>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</si>
  <si>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</si>
  <si>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</si>
  <si>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</si>
  <si>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</si>
  <si>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</si>
  <si>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</si>
  <si>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</si>
  <si>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</si>
  <si>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</si>
  <si>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</si>
  <si>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</si>
  <si>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</si>
  <si>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</si>
  <si>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</si>
  <si>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</si>
  <si>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</si>
  <si>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</si>
  <si>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</si>
  <si>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</si>
  <si>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</si>
  <si>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</si>
  <si>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</si>
  <si>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</si>
  <si>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</si>
  <si>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</si>
  <si>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</si>
  <si>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</si>
  <si>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</si>
  <si>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</si>
  <si>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</si>
  <si>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</si>
  <si>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</si>
  <si>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</si>
  <si>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</si>
  <si>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</si>
  <si>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</si>
  <si>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</si>
  <si>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</si>
  <si>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</si>
  <si>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</si>
  <si>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</si>
  <si>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</si>
  <si>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</si>
  <si>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</si>
  <si>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</si>
  <si>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</si>
  <si>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</si>
  <si>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</si>
  <si>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</si>
  <si>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</si>
  <si>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</si>
  <si>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</si>
  <si>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</si>
  <si>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</si>
  <si>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</si>
  <si>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</si>
  <si>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</si>
  <si>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</si>
  <si>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</si>
  <si>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</si>
  <si>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</si>
  <si>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</si>
  <si>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</si>
  <si>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</si>
  <si>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</si>
  <si>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</si>
  <si>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</si>
  <si>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</si>
  <si>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</si>
  <si>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</si>
  <si>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</si>
  <si>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</si>
  <si>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</si>
  <si>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</si>
  <si>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</si>
  <si>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</si>
  <si>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</si>
  <si>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</si>
  <si>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</si>
  <si>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</si>
  <si>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</si>
  <si>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</si>
  <si>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</si>
  <si>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</si>
  <si>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</si>
  <si>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</si>
  <si>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</si>
  <si>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</si>
  <si>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</si>
  <si>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</si>
  <si>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</si>
  <si>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</si>
  <si>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</si>
  <si>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</si>
  <si>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</si>
  <si>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</si>
  <si>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</si>
  <si>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</si>
  <si>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</si>
  <si>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</si>
  <si>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</si>
  <si>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</si>
  <si>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</si>
  <si>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</si>
  <si>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</si>
  <si>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</si>
  <si>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</si>
  <si>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</si>
  <si>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</si>
  <si>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</si>
  <si>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</si>
  <si>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</si>
  <si>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</si>
  <si>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</si>
  <si>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</si>
  <si>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</si>
  <si>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</si>
  <si>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</si>
  <si>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</si>
  <si>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</si>
  <si>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</si>
  <si>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</si>
  <si>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</si>
  <si>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</si>
  <si>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</si>
  <si>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</si>
  <si>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</si>
  <si>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</si>
  <si>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</si>
  <si>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</si>
  <si>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</si>
  <si>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</si>
  <si>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</si>
  <si>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</si>
  <si>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</si>
  <si>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</si>
  <si>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</si>
  <si>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</si>
  <si>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</si>
  <si>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</si>
  <si>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</si>
  <si>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</si>
  <si>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</si>
  <si>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</si>
  <si>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</si>
  <si>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</si>
  <si>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</si>
  <si>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</si>
  <si>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</si>
  <si>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</si>
  <si>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</si>
  <si>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</si>
  <si>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</si>
  <si>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</si>
  <si>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</si>
  <si>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</si>
  <si>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</si>
  <si>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</si>
  <si>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</si>
  <si>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</si>
  <si>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</si>
  <si>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</si>
  <si>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</si>
  <si>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</si>
  <si>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</si>
  <si>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</si>
  <si>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</si>
  <si>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</si>
  <si>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</si>
  <si>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</si>
  <si>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</si>
  <si>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</si>
  <si>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</si>
  <si>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</si>
  <si>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</si>
  <si>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</si>
  <si>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</si>
  <si>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</si>
  <si>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</si>
  <si>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</si>
  <si>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</si>
  <si>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</si>
  <si>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</si>
  <si>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</si>
  <si>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</si>
  <si>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</si>
  <si>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</si>
  <si>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</si>
  <si>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</si>
  <si>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</si>
  <si>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</si>
  <si>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</si>
  <si>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</si>
  <si>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</si>
  <si>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</si>
  <si>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</si>
  <si>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</si>
  <si>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</si>
  <si>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</si>
  <si>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</si>
  <si>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</si>
  <si>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</si>
  <si>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</si>
  <si>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</si>
  <si>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</si>
  <si>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</si>
  <si>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</si>
  <si>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</si>
  <si>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</si>
  <si>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</si>
  <si>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</si>
  <si>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</si>
  <si>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</si>
  <si>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</si>
  <si>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</si>
  <si>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</si>
  <si>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</si>
  <si>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</si>
  <si>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</si>
  <si>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</si>
  <si>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</si>
  <si>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</si>
  <si>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</si>
  <si>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</si>
  <si>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</si>
  <si>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</si>
  <si>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</si>
  <si>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</si>
  <si>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</si>
  <si>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</si>
  <si>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</si>
  <si>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</si>
  <si>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</si>
  <si>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</si>
  <si>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</si>
  <si>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</si>
  <si>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</si>
  <si>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</si>
  <si>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</si>
  <si>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</si>
  <si>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</si>
  <si>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</si>
  <si>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</si>
  <si>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</si>
  <si>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</si>
  <si>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</si>
  <si>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</si>
  <si>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</si>
  <si>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</si>
  <si>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</si>
  <si>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</si>
  <si>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</si>
  <si>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</si>
  <si>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</si>
  <si>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</si>
  <si>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</si>
  <si>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</si>
  <si>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</si>
  <si>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</si>
  <si>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</si>
  <si>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</si>
  <si>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</si>
  <si>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</si>
  <si>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</si>
  <si>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</si>
  <si>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</si>
  <si>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</si>
  <si>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</si>
  <si>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</si>
  <si>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</si>
  <si>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</si>
  <si>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</si>
  <si>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</si>
  <si>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</si>
  <si>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</si>
  <si>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</si>
  <si>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</si>
  <si>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</si>
  <si>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</si>
  <si>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</si>
  <si>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</si>
  <si>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</si>
  <si>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</si>
  <si>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</si>
  <si>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</si>
  <si>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</si>
  <si>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</si>
  <si>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</si>
  <si>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</si>
  <si>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</si>
  <si>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</si>
  <si>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</si>
  <si>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</si>
  <si>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</si>
  <si>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</si>
  <si>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</si>
  <si>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</si>
  <si>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</si>
  <si>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</si>
  <si>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</si>
  <si>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</si>
  <si>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</si>
  <si>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</si>
  <si>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</si>
  <si>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</si>
  <si>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</si>
  <si>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</si>
  <si>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</si>
  <si>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</si>
  <si>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</si>
  <si>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</si>
  <si>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</si>
  <si>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</si>
  <si>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</si>
  <si>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</si>
  <si>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</si>
  <si>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</si>
  <si>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</si>
  <si>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</si>
  <si>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</si>
  <si>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</si>
  <si>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</si>
  <si>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</si>
  <si>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</si>
  <si>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</si>
  <si>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</si>
  <si>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</si>
  <si>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</si>
  <si>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</si>
  <si>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</si>
  <si>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</si>
  <si>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</si>
  <si>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</si>
  <si>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</si>
  <si>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</si>
  <si>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</si>
  <si>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</si>
  <si>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</si>
  <si>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</si>
  <si>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</si>
  <si>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</si>
  <si>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</si>
  <si>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</si>
  <si>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</si>
  <si>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</si>
  <si>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</si>
  <si>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</si>
  <si>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</si>
  <si>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</si>
  <si>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</si>
  <si>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</si>
  <si>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</si>
  <si>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</si>
  <si>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</si>
  <si>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</si>
  <si>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</si>
  <si>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</si>
  <si>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</si>
  <si>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</si>
  <si>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</si>
  <si>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</si>
  <si>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</si>
  <si>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</si>
  <si>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</si>
  <si>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</si>
  <si>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</si>
  <si>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</si>
  <si>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</si>
  <si>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</si>
  <si>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</si>
  <si>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</si>
  <si>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</si>
  <si>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</si>
  <si>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</si>
  <si>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</si>
  <si>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</si>
  <si>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</si>
  <si>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</si>
  <si>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</si>
  <si>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</si>
  <si>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</si>
  <si>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</si>
  <si>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</si>
  <si>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</si>
  <si>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</si>
  <si>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</si>
  <si>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</si>
  <si>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</si>
  <si>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</si>
  <si>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</si>
  <si>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</si>
  <si>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</si>
  <si>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</si>
  <si>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</si>
  <si>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</si>
  <si>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</si>
  <si>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</si>
  <si>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</si>
  <si>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</si>
  <si>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</si>
  <si>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</si>
  <si>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</si>
  <si>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</si>
  <si>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</si>
  <si>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</si>
  <si>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</si>
  <si>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</si>
  <si>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</si>
  <si>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</si>
  <si>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</si>
  <si>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</si>
  <si>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</si>
  <si>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</si>
  <si>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</si>
  <si>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</si>
  <si>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</si>
  <si>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</si>
  <si>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</si>
  <si>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</si>
  <si>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</si>
  <si>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</si>
  <si>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</si>
  <si>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</si>
  <si>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</si>
  <si>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</si>
  <si>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</si>
  <si>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</si>
  <si>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</si>
  <si>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</si>
  <si>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</si>
  <si>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</si>
  <si>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</si>
  <si>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</si>
  <si>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</si>
  <si>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</si>
  <si>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</si>
  <si>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</si>
  <si>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</si>
  <si>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</si>
  <si>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</si>
  <si>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</si>
  <si>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</si>
  <si>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</si>
  <si>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</si>
  <si>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</si>
  <si>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</si>
  <si>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</si>
  <si>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</si>
  <si>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</si>
  <si>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</si>
  <si>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</si>
  <si>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</si>
  <si>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</si>
  <si>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</si>
  <si>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</si>
  <si>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</si>
  <si>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</si>
  <si>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</si>
  <si>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</si>
  <si>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</si>
  <si>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</si>
  <si>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</si>
  <si>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</si>
  <si>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</si>
  <si>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</si>
  <si>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</si>
  <si>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</si>
  <si>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</si>
  <si>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</si>
  <si>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</si>
  <si>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</si>
  <si>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</si>
  <si>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</si>
  <si>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</si>
  <si>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</si>
  <si>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</si>
  <si>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</si>
  <si>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</si>
  <si>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</si>
  <si>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</si>
  <si>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</si>
  <si>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</si>
  <si>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</si>
  <si>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</si>
  <si>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</si>
  <si>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</si>
  <si>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</si>
  <si>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</si>
  <si>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</si>
  <si>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</si>
  <si>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</si>
  <si>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</si>
  <si>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</si>
  <si>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</si>
  <si>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</si>
  <si>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</si>
  <si>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</si>
  <si>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</si>
  <si>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</si>
  <si>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</si>
  <si>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</si>
  <si>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</si>
  <si>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</si>
  <si>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</si>
  <si>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</si>
  <si>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</si>
  <si>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</si>
  <si>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</si>
  <si>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</si>
  <si>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</si>
  <si>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</si>
  <si>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</si>
  <si>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</si>
  <si>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</si>
  <si>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</si>
  <si>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</si>
  <si>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</si>
  <si>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</si>
  <si>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</si>
  <si>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</si>
  <si>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</si>
  <si>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</si>
  <si>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</si>
  <si>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</si>
  <si>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</si>
  <si>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</si>
  <si>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</si>
  <si>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</si>
  <si>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</si>
  <si>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</si>
  <si>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</si>
  <si>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</si>
  <si>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</si>
  <si>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</si>
  <si>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</si>
  <si>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</si>
  <si>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</si>
  <si>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</si>
  <si>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</si>
  <si>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</si>
  <si>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</si>
  <si>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</si>
  <si>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</si>
  <si>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</si>
  <si>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</si>
  <si>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</si>
  <si>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</si>
  <si>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</si>
  <si>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</si>
  <si>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</si>
  <si>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</si>
  <si>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</si>
  <si>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</si>
  <si>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</si>
  <si>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</si>
  <si>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</si>
  <si>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</si>
  <si>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</si>
  <si>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</si>
  <si>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</si>
  <si>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</si>
  <si>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</si>
  <si>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</si>
  <si>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</si>
  <si>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</si>
  <si>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</si>
  <si>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</si>
  <si>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</si>
  <si>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</si>
  <si>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</si>
  <si>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</si>
  <si>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</si>
  <si>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</si>
  <si>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</si>
  <si>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</si>
  <si>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</si>
  <si>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</si>
  <si>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</si>
  <si>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</si>
  <si>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</si>
  <si>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</si>
  <si>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</si>
  <si>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</si>
  <si>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</si>
  <si>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</si>
  <si>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</si>
  <si>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</si>
  <si>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</si>
  <si>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</si>
  <si>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</si>
  <si>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</si>
  <si>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</si>
  <si>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</si>
  <si>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</si>
  <si>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</si>
  <si>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</si>
  <si>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</si>
  <si>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</si>
  <si>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</si>
  <si>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</si>
  <si>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</si>
  <si>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</si>
  <si>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</si>
  <si>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</si>
  <si>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</si>
  <si>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</si>
  <si>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</si>
  <si>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</si>
  <si>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</si>
  <si>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</si>
  <si>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</si>
  <si>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</si>
  <si>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</si>
  <si>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</si>
  <si>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</si>
  <si>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</si>
  <si>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</si>
  <si>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</si>
  <si>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</si>
  <si>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</si>
  <si>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</si>
  <si>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</si>
  <si>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</si>
  <si>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</si>
  <si>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</si>
  <si>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</si>
  <si>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</si>
  <si>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</si>
  <si>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</si>
  <si>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</si>
  <si>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</si>
  <si>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</si>
  <si>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</si>
  <si>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</si>
  <si>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</si>
  <si>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</si>
  <si>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</si>
  <si>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</si>
  <si>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</si>
  <si>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</si>
  <si>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</si>
  <si>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</si>
  <si>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</si>
  <si>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</si>
  <si>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</si>
  <si>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</si>
  <si>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</si>
  <si>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</si>
  <si>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</si>
  <si>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</si>
  <si>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</si>
  <si>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</si>
  <si>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</si>
  <si>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</si>
  <si>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</si>
  <si>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</si>
  <si>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</si>
  <si>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</si>
  <si>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</si>
  <si>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</si>
  <si>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</si>
  <si>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</si>
  <si>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</si>
  <si>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</si>
  <si>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</si>
  <si>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</si>
  <si>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</si>
  <si>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</si>
  <si>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</si>
  <si>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</si>
  <si>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</si>
  <si>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</si>
  <si>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</si>
  <si>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</si>
  <si>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</si>
  <si>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</si>
  <si>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</si>
  <si>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</si>
  <si>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</si>
  <si>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</si>
  <si>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</si>
  <si>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</si>
  <si>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</si>
  <si>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</si>
  <si>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</si>
  <si>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</si>
  <si>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</si>
  <si>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</si>
  <si>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</si>
  <si>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</si>
  <si>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</si>
  <si>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</si>
  <si>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</si>
  <si>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</si>
  <si>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</si>
  <si>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</si>
  <si>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</si>
  <si>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</si>
  <si>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</si>
  <si>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</si>
  <si>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</si>
  <si>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</si>
  <si>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</si>
  <si>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</si>
  <si>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</si>
  <si>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</si>
  <si>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</si>
  <si>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</si>
  <si>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</si>
  <si>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</si>
  <si>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</si>
  <si>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</si>
  <si>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</si>
  <si>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</si>
  <si>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</si>
  <si>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</si>
  <si>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</si>
  <si>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</si>
  <si>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</si>
  <si>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</si>
  <si>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</si>
  <si>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</si>
  <si>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</si>
  <si>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</si>
  <si>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</si>
  <si>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</si>
  <si>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</si>
  <si>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</si>
  <si>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</si>
  <si>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</si>
  <si>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</si>
  <si>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</si>
  <si>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</si>
  <si>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</si>
  <si>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</si>
  <si>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</si>
  <si>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</si>
  <si>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</si>
  <si>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</si>
  <si>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</si>
  <si>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</si>
  <si>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</si>
  <si>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</si>
  <si>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</si>
  <si>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</si>
  <si>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</si>
  <si>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</si>
  <si>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</si>
  <si>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</si>
  <si>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</si>
  <si>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</si>
  <si>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</si>
  <si>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</si>
  <si>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</si>
  <si>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</si>
  <si>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</si>
  <si>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</si>
  <si>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</si>
  <si>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</si>
  <si>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</si>
  <si>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</si>
  <si>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</si>
  <si>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</si>
  <si>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</si>
  <si>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</si>
  <si>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</si>
  <si>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</si>
  <si>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</si>
  <si>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</si>
  <si>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</si>
  <si>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</si>
  <si>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</si>
  <si>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</si>
  <si>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</si>
  <si>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</si>
  <si>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</si>
  <si>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</si>
  <si>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</si>
  <si>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</si>
  <si>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</si>
  <si>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</si>
  <si>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</si>
  <si>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</si>
  <si>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</si>
  <si>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</si>
  <si>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</si>
  <si>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</si>
  <si>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</si>
  <si>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</si>
  <si>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</si>
  <si>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</si>
  <si>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</si>
  <si>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</si>
  <si>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</si>
  <si>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</si>
  <si>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</si>
  <si>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</si>
  <si>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</si>
  <si>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</si>
  <si>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</si>
  <si>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</si>
  <si>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</si>
  <si>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</si>
  <si>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</si>
  <si>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</si>
  <si>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</si>
  <si>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</si>
  <si>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</si>
  <si>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</si>
  <si>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</si>
  <si>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</si>
  <si>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</si>
  <si>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</si>
  <si>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</si>
  <si>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</si>
  <si>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</si>
  <si>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</si>
  <si>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</si>
  <si>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</si>
  <si>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</si>
  <si>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</si>
  <si>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</si>
  <si>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</si>
  <si>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</si>
  <si>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</si>
  <si>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</si>
  <si>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</si>
  <si>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</si>
  <si>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</si>
  <si>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</si>
  <si>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</si>
  <si>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</si>
  <si>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</si>
  <si>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</si>
  <si>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</si>
  <si>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</si>
  <si>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</si>
  <si>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</si>
  <si>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</si>
  <si>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</si>
  <si>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</si>
  <si>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</si>
  <si>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</si>
  <si>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</si>
  <si>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</si>
  <si>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</si>
  <si>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</si>
  <si>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</si>
  <si>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</si>
  <si>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</si>
  <si>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</si>
  <si>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</si>
  <si>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</si>
  <si>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</si>
  <si>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</si>
  <si>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</si>
  <si>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</si>
  <si>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</si>
  <si>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</si>
  <si>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</si>
  <si>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</si>
  <si>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</si>
  <si>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</si>
  <si>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</si>
  <si>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</si>
  <si>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</si>
  <si>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</si>
  <si>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</si>
  <si>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</si>
  <si>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</si>
  <si>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</si>
  <si>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</si>
  <si>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</si>
  <si>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</si>
  <si>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</si>
  <si>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</si>
  <si>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</si>
  <si>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</si>
  <si>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</si>
  <si>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</si>
  <si>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</si>
  <si>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</si>
  <si>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</si>
  <si>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</si>
  <si>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</si>
  <si>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</si>
  <si>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</si>
  <si>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</si>
  <si>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</si>
  <si>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</si>
  <si>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</si>
  <si>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</si>
  <si>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</si>
  <si>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</si>
  <si>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</si>
  <si>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</si>
  <si>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</si>
  <si>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</si>
  <si>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</si>
  <si>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</si>
  <si>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</si>
  <si>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</si>
  <si>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</si>
  <si>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</si>
  <si>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</si>
  <si>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</si>
  <si>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</si>
  <si>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</si>
  <si>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</si>
  <si>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</si>
  <si>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</si>
  <si>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</si>
  <si>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</si>
  <si>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</si>
  <si>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</si>
  <si>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</si>
  <si>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</si>
  <si>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</si>
  <si>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</si>
  <si>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</si>
  <si>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</si>
  <si>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</si>
  <si>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</si>
  <si>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</si>
  <si>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</si>
  <si>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</si>
  <si>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</si>
  <si>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</si>
  <si>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</si>
  <si>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</si>
  <si>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</si>
  <si>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</si>
  <si>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</si>
  <si>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</si>
  <si>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</si>
  <si>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</si>
  <si>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</si>
  <si>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</si>
  <si>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</si>
  <si>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</si>
  <si>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</si>
  <si>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</si>
  <si>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</si>
  <si>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</si>
  <si>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</si>
  <si>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</si>
  <si>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</si>
  <si>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</si>
  <si>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</si>
  <si>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</si>
  <si>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</si>
  <si>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</si>
  <si>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</si>
  <si>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</si>
  <si>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</si>
  <si>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</si>
  <si>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</si>
  <si>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</si>
  <si>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</si>
  <si>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</si>
  <si>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</si>
  <si>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</si>
  <si>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</si>
  <si>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</si>
  <si>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</si>
  <si>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</si>
  <si>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</si>
  <si>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</si>
  <si>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</si>
  <si>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</si>
  <si>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</si>
  <si>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</si>
  <si>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</si>
  <si>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</si>
  <si>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</si>
  <si>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</si>
  <si>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</si>
  <si>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</si>
  <si>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</si>
  <si>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</si>
  <si>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</si>
  <si>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</si>
  <si>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</si>
  <si>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</si>
  <si>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</si>
  <si>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</si>
  <si>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</si>
  <si>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</si>
  <si>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</si>
  <si>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</si>
  <si>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</si>
  <si>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</si>
  <si>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</si>
  <si>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</si>
  <si>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</si>
  <si>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</si>
  <si>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</si>
  <si>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</si>
  <si>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</si>
  <si>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</si>
  <si>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</si>
  <si>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</si>
  <si>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</si>
  <si>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</si>
  <si>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</si>
  <si>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</si>
  <si>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</si>
  <si>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</si>
  <si>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</si>
  <si>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</si>
  <si>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</si>
  <si>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</si>
  <si>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</si>
  <si>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</si>
  <si>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</si>
  <si>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</si>
  <si>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</si>
  <si>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</si>
  <si>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</si>
  <si>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</si>
  <si>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</si>
  <si>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</si>
  <si>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</si>
  <si>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</si>
  <si>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</si>
  <si>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</si>
  <si>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</si>
  <si>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</si>
  <si>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</si>
  <si>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</si>
  <si>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</si>
  <si>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</si>
  <si>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</si>
  <si>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</si>
  <si>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</si>
  <si>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</si>
  <si>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</si>
  <si>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</si>
  <si>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</si>
  <si>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</si>
  <si>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</si>
  <si>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</si>
  <si>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</si>
  <si>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</si>
  <si>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</si>
  <si>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</si>
  <si>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</si>
  <si>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</si>
  <si>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</si>
  <si>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</si>
  <si>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</si>
  <si>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</si>
  <si>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</si>
  <si>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</si>
  <si>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</si>
  <si>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</si>
  <si>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</si>
  <si>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</si>
  <si>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</si>
  <si>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</si>
  <si>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</si>
  <si>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</si>
  <si>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</si>
  <si>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</si>
  <si>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</si>
  <si>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</si>
  <si>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</si>
  <si>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</si>
  <si>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</si>
  <si>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</si>
  <si>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</si>
  <si>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</si>
  <si>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</si>
  <si>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</si>
  <si>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</si>
  <si>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</si>
  <si>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</si>
  <si>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</si>
  <si>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</si>
  <si>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</si>
  <si>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</si>
  <si>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</si>
  <si>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</si>
  <si>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</si>
  <si>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</si>
  <si>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</si>
  <si>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</si>
  <si>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</si>
  <si>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</si>
  <si>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</si>
  <si>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</si>
  <si>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</si>
  <si>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</si>
  <si>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</si>
  <si>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</si>
  <si>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</si>
  <si>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</si>
  <si>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</si>
  <si>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</si>
  <si>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</si>
  <si>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</si>
  <si>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</si>
  <si>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</si>
  <si>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</si>
  <si>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</si>
  <si>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</si>
  <si>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</si>
  <si>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</si>
  <si>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</si>
  <si>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</si>
  <si>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</si>
  <si>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</si>
  <si>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</si>
  <si>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</si>
  <si>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</si>
  <si>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</si>
  <si>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</si>
  <si>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</si>
  <si>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</si>
  <si>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</si>
  <si>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</si>
  <si>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</si>
  <si>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</si>
  <si>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</si>
  <si>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</si>
  <si>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</si>
  <si>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</si>
  <si>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</si>
  <si>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</si>
  <si>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</si>
  <si>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</si>
  <si>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</si>
  <si>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</si>
  <si>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</si>
  <si>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</si>
  <si>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</si>
  <si>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</si>
  <si>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</si>
  <si>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</si>
  <si>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</si>
  <si>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</si>
  <si>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</si>
  <si>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</si>
  <si>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</si>
  <si>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</si>
  <si>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</si>
  <si>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</si>
  <si>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</si>
  <si>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</si>
  <si>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</si>
  <si>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</si>
  <si>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</si>
  <si>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</si>
  <si>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</si>
  <si>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</si>
  <si>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</si>
  <si>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</si>
  <si>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</si>
  <si>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</si>
  <si>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</si>
  <si>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</si>
  <si>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</si>
  <si>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</si>
  <si>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</si>
  <si>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</si>
  <si>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</si>
  <si>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</si>
  <si>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</si>
  <si>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</si>
  <si>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</si>
  <si>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</si>
  <si>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</si>
  <si>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</si>
  <si>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</si>
  <si>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</si>
  <si>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</si>
  <si>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</si>
  <si>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</si>
  <si>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</si>
  <si>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</si>
  <si>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</si>
  <si>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</si>
  <si>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</si>
  <si>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</si>
  <si>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</si>
  <si>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</si>
  <si>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</si>
  <si>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</si>
  <si>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</si>
  <si>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</si>
  <si>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</si>
  <si>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</si>
  <si>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</si>
  <si>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</si>
  <si>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</si>
  <si>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</si>
  <si>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</si>
  <si>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</si>
  <si>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</si>
  <si>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</si>
  <si>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</si>
  <si>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</si>
  <si>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</si>
  <si>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</si>
  <si>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</si>
  <si>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</si>
  <si>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</si>
  <si>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</si>
  <si>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</si>
  <si>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</si>
  <si>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</si>
  <si>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</si>
  <si>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</si>
  <si>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</si>
  <si>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</si>
  <si>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</si>
  <si>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</si>
  <si>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</si>
  <si>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</si>
  <si>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</si>
  <si>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</si>
  <si>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</si>
  <si>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</si>
  <si>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</si>
  <si>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</si>
  <si>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</si>
  <si>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</si>
  <si>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</si>
  <si>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</si>
  <si>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</si>
  <si>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</si>
  <si>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</si>
  <si>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</si>
  <si>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</si>
  <si>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</si>
  <si>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</si>
  <si>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</si>
  <si>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</si>
  <si>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</si>
  <si>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</si>
  <si>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</si>
  <si>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</si>
  <si>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</si>
  <si>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</si>
  <si>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</si>
  <si>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</si>
  <si>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</si>
  <si>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</si>
  <si>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</si>
  <si>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</si>
  <si>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</si>
  <si>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</si>
  <si>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</si>
  <si>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</si>
  <si>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</si>
  <si>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</si>
  <si>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</si>
  <si>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</si>
  <si>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</si>
  <si>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</si>
  <si>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</si>
  <si>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</si>
  <si>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</si>
  <si>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</si>
  <si>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</si>
  <si>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</si>
  <si>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</si>
  <si>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</si>
  <si>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</si>
  <si>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</si>
  <si>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</si>
  <si>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</si>
  <si>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</si>
  <si>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</si>
  <si>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</si>
  <si>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</si>
  <si>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</si>
  <si>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</si>
  <si>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</si>
  <si>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</si>
  <si>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</si>
  <si>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</si>
  <si>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</si>
  <si>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</si>
  <si>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</si>
  <si>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</si>
  <si>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</si>
  <si>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</si>
  <si>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</si>
  <si>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</si>
  <si>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</si>
  <si>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</si>
  <si>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</si>
  <si>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</si>
  <si>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</si>
  <si>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</si>
  <si>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</si>
  <si>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</si>
  <si>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</si>
  <si>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</si>
  <si>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</si>
  <si>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</si>
  <si>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</si>
  <si>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</si>
  <si>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</si>
  <si>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</si>
  <si>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</si>
  <si>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</si>
  <si>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</si>
  <si>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</si>
  <si>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</si>
  <si>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</si>
  <si>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</si>
  <si>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</si>
  <si>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</si>
  <si>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</si>
  <si>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</si>
  <si>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</si>
  <si>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</si>
  <si>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</si>
  <si>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</si>
  <si>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</si>
  <si>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</si>
  <si>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</si>
  <si>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</si>
  <si>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</si>
  <si>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</si>
  <si>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</si>
  <si>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</si>
  <si>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</si>
  <si>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</si>
  <si>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</si>
  <si>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</si>
  <si>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</si>
  <si>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</si>
  <si>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</si>
  <si>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</si>
  <si>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</si>
  <si>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</si>
  <si>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</si>
  <si>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</si>
  <si>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</si>
  <si>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</si>
  <si>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</si>
  <si>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</si>
  <si>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</si>
  <si>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</si>
  <si>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</si>
  <si>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</si>
  <si>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</si>
  <si>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</si>
  <si>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</si>
  <si>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</si>
  <si>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</si>
  <si>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</si>
  <si>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</si>
  <si>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</si>
  <si>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</si>
  <si>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</si>
  <si>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</si>
  <si>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</si>
  <si>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</si>
  <si>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</si>
  <si>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</si>
  <si>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</si>
  <si>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</si>
  <si>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</si>
  <si>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</si>
  <si>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</si>
  <si>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</si>
  <si>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</si>
  <si>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</si>
  <si>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</si>
  <si>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</si>
  <si>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</si>
  <si>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</si>
  <si>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</si>
  <si>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</si>
  <si>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</si>
  <si>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</si>
  <si>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</si>
  <si>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</si>
  <si>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</si>
  <si>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</si>
  <si>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</si>
  <si>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</si>
  <si>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</si>
  <si>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</si>
  <si>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</si>
  <si>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</si>
  <si>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</si>
  <si>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</si>
  <si>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</si>
  <si>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</si>
  <si>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</si>
  <si>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</si>
  <si>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</si>
  <si>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</si>
  <si>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</si>
  <si>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</si>
  <si>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</si>
  <si>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</si>
  <si>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</si>
  <si>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</si>
  <si>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</si>
  <si>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</si>
  <si>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</si>
  <si>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</si>
  <si>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</si>
  <si>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</si>
  <si>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</si>
  <si>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</si>
  <si>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</si>
  <si>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</si>
  <si>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</si>
  <si>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</si>
  <si>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</si>
  <si>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</si>
  <si>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</si>
  <si>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</si>
  <si>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</si>
  <si>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</si>
  <si>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</si>
  <si>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</si>
  <si>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</si>
  <si>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</si>
  <si>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</si>
  <si>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</si>
  <si>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</si>
  <si>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</si>
  <si>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</si>
  <si>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</si>
  <si>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</si>
  <si>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</si>
  <si>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</si>
  <si>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</si>
  <si>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</si>
  <si>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</si>
  <si>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</si>
  <si>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</si>
  <si>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</si>
  <si>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</si>
  <si>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</si>
  <si>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</si>
  <si>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</si>
  <si>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</si>
  <si>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</si>
  <si>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</si>
  <si>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</si>
  <si>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</si>
  <si>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</si>
  <si>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</si>
  <si>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</si>
  <si>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</si>
  <si>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</si>
  <si>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</si>
  <si>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</si>
  <si>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</si>
  <si>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</si>
  <si>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</si>
  <si>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</si>
  <si>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</si>
  <si>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</si>
  <si>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</si>
  <si>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</si>
  <si>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</si>
  <si>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</si>
  <si>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</si>
  <si>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</si>
  <si>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</si>
  <si>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</si>
  <si>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</si>
  <si>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</si>
  <si>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</si>
  <si>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</si>
  <si>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</si>
  <si>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</si>
  <si>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</si>
  <si>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</si>
  <si>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</si>
  <si>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</si>
  <si>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</si>
  <si>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</si>
  <si>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</si>
  <si>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</si>
  <si>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</si>
  <si>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</si>
  <si>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</si>
  <si>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</si>
  <si>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</si>
  <si>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</si>
  <si>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</si>
  <si>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</si>
  <si>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</si>
  <si>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</si>
  <si>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</si>
  <si>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</si>
  <si>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</si>
  <si>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</si>
  <si>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</si>
  <si>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</si>
  <si>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</si>
  <si>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</si>
  <si>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</si>
  <si>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</si>
  <si>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</si>
  <si>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</si>
  <si>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</si>
  <si>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</si>
  <si>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</si>
  <si>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</si>
  <si>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</si>
  <si>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</si>
  <si>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</si>
  <si>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</si>
  <si>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</si>
  <si>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</si>
  <si>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</si>
  <si>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</si>
  <si>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</si>
  <si>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</si>
  <si>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</si>
  <si>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</si>
  <si>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</si>
  <si>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</si>
  <si>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</si>
  <si>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</si>
  <si>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</si>
  <si>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</si>
  <si>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</si>
  <si>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</si>
  <si>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</si>
  <si>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</si>
  <si>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</si>
  <si>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</si>
  <si>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</si>
  <si>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</si>
  <si>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</si>
  <si>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</si>
  <si>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</si>
  <si>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</si>
  <si>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</si>
  <si>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</si>
  <si>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</si>
  <si>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</si>
  <si>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</si>
  <si>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</si>
  <si>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</si>
  <si>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</si>
  <si>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</si>
  <si>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</si>
  <si>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</si>
  <si>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</si>
  <si>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</si>
  <si>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</si>
  <si>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</si>
  <si>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</si>
  <si>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</si>
  <si>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</si>
  <si>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</si>
  <si>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</si>
  <si>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</si>
  <si>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</si>
  <si>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</si>
  <si>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</si>
  <si>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</si>
  <si>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</si>
  <si>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</si>
  <si>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</si>
  <si>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</si>
  <si>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</si>
  <si>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</si>
  <si>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</si>
  <si>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</si>
  <si>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</si>
  <si>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</si>
  <si>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</si>
  <si>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</si>
  <si>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</si>
  <si>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</si>
  <si>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</si>
  <si>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</si>
  <si>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</si>
  <si>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</si>
  <si>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</si>
  <si>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</si>
  <si>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</si>
  <si>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</si>
  <si>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</si>
  <si>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</si>
  <si>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</si>
  <si>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</si>
  <si>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</si>
  <si>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</si>
  <si>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</si>
  <si>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</si>
  <si>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</si>
  <si>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</si>
  <si>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</si>
  <si>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</si>
  <si>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</si>
  <si>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</si>
  <si>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</si>
  <si>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</si>
  <si>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</si>
  <si>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</si>
  <si>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</si>
  <si>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</si>
  <si>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</si>
  <si>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</si>
  <si>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</si>
  <si>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</si>
  <si>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</si>
  <si>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</si>
  <si>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</si>
  <si>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</si>
  <si>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</si>
  <si>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</si>
  <si>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</si>
  <si>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</si>
  <si>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</si>
  <si>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</si>
  <si>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</si>
  <si>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</si>
  <si>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</si>
  <si>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</si>
  <si>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</si>
  <si>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</si>
  <si>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</si>
  <si>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</si>
  <si>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</si>
  <si>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</si>
  <si>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</si>
  <si>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</si>
  <si>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</si>
  <si>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</si>
  <si>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</si>
  <si>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</si>
  <si>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</si>
  <si>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</si>
  <si>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</si>
  <si>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</si>
  <si>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</si>
  <si>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</si>
  <si>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</si>
  <si>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</si>
  <si>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</si>
  <si>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</si>
  <si>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</si>
  <si>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</si>
  <si>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</si>
  <si>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</si>
  <si>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</si>
  <si>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</si>
  <si>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</si>
  <si>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</si>
  <si>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</si>
  <si>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</si>
  <si>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</si>
  <si>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</si>
  <si>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</si>
  <si>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</si>
  <si>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</si>
  <si>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</si>
  <si>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</si>
  <si>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</si>
  <si>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</si>
  <si>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</si>
  <si>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</si>
  <si>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</si>
  <si>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</si>
  <si>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</si>
  <si>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</si>
  <si>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</si>
  <si>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</si>
  <si>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</si>
  <si>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</si>
  <si>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</si>
  <si>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</si>
  <si>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</si>
  <si>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</si>
  <si>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</si>
  <si>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</si>
  <si>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</si>
  <si>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</si>
  <si>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</si>
  <si>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</si>
  <si>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</si>
  <si>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</si>
  <si>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</si>
  <si>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</si>
  <si>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</si>
  <si>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</si>
  <si>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</si>
  <si>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</si>
  <si>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</si>
  <si>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</si>
  <si>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</si>
  <si>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</si>
  <si>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</si>
  <si>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</si>
  <si>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</si>
  <si>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</si>
  <si>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</si>
  <si>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</si>
  <si>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</si>
  <si>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</si>
  <si>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</si>
  <si>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</si>
  <si>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</si>
  <si>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</si>
  <si>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</si>
  <si>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</si>
  <si>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</si>
  <si>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</si>
  <si>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</si>
  <si>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</si>
  <si>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</si>
  <si>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</si>
  <si>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</si>
  <si>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</si>
  <si>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</si>
  <si>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</si>
  <si>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</si>
  <si>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</si>
  <si>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</si>
  <si>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</si>
  <si>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</si>
  <si>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</si>
  <si>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</si>
  <si>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</si>
  <si>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</si>
  <si>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</si>
  <si>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</si>
  <si>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</si>
  <si>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</si>
  <si>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</si>
  <si>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</si>
  <si>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</si>
  <si>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</si>
  <si>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</si>
  <si>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</si>
  <si>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</si>
  <si>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</si>
  <si>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</si>
  <si>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</si>
  <si>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</si>
  <si>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</si>
  <si>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</si>
  <si>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</si>
  <si>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</si>
  <si>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</si>
  <si>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</si>
  <si>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</si>
  <si>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</si>
  <si>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</si>
  <si>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</si>
  <si>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</si>
  <si>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</si>
  <si>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</si>
  <si>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</si>
  <si>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</si>
  <si>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</si>
  <si>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</si>
  <si>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</si>
  <si>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</si>
  <si>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</si>
  <si>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</si>
  <si>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</si>
  <si>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</si>
  <si>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</si>
  <si>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</si>
  <si>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</si>
  <si>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</si>
  <si>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</si>
  <si>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</si>
  <si>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</si>
  <si>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</si>
  <si>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</si>
  <si>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</si>
  <si>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</si>
  <si>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</si>
  <si>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</si>
  <si>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</si>
  <si>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</si>
  <si>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</si>
  <si>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</si>
  <si>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</si>
  <si>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</si>
  <si>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</si>
  <si>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</si>
  <si>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</si>
  <si>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</si>
  <si>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</si>
  <si>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</si>
  <si>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</si>
  <si>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</si>
  <si>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</si>
  <si>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</si>
  <si>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</si>
  <si>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</si>
  <si>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</si>
  <si>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</si>
  <si>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</si>
  <si>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</si>
  <si>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</si>
  <si>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</si>
  <si>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</si>
  <si>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</si>
  <si>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</si>
  <si>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</si>
  <si>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</si>
  <si>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</si>
  <si>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</si>
  <si>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</si>
  <si>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</si>
  <si>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</si>
  <si>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</si>
  <si>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</si>
  <si>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</si>
  <si>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</si>
  <si>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</si>
  <si>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</si>
  <si>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</si>
  <si>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</si>
  <si>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</si>
  <si>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</si>
  <si>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</si>
  <si>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</si>
  <si>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</si>
  <si>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</si>
  <si>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</si>
  <si>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</si>
  <si>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</si>
  <si>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</si>
  <si>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</si>
  <si>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</si>
  <si>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</si>
  <si>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</si>
  <si>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</si>
  <si>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</si>
  <si>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</si>
  <si>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</si>
  <si>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</si>
  <si>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</si>
  <si>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</si>
  <si>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</si>
  <si>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</si>
  <si>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</si>
  <si>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</si>
  <si>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</si>
  <si>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</si>
  <si>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</si>
  <si>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</si>
  <si>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</si>
  <si>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</si>
  <si>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</si>
  <si>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</si>
  <si>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</si>
  <si>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</si>
  <si>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</si>
  <si>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</si>
  <si>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</si>
  <si>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</si>
  <si>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</si>
  <si>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</si>
  <si>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</si>
  <si>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</si>
  <si>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</si>
  <si>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</si>
  <si>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</si>
  <si>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</si>
  <si>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</si>
  <si>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</si>
  <si>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</si>
  <si>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</si>
  <si>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</si>
  <si>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</si>
  <si>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</si>
  <si>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</si>
  <si>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</si>
  <si>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</si>
  <si>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</si>
  <si>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</si>
  <si>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</si>
  <si>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</si>
  <si>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</si>
  <si>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</si>
  <si>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</si>
  <si>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</si>
  <si>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</si>
  <si>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</si>
  <si>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</si>
  <si>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</si>
  <si>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</si>
  <si>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</si>
  <si>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</si>
  <si>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</si>
  <si>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</si>
  <si>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</si>
  <si>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</si>
  <si>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</si>
  <si>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</si>
  <si>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</si>
  <si>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</si>
  <si>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</si>
  <si>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</si>
  <si>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</si>
  <si>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</si>
  <si>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</si>
  <si>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</si>
  <si>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</si>
  <si>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</si>
  <si>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</si>
  <si>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</si>
  <si>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</si>
  <si>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</si>
  <si>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</si>
  <si>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</si>
  <si>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</si>
  <si>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</si>
  <si>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</si>
  <si>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</si>
  <si>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</si>
  <si>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</si>
  <si>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</si>
  <si>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</si>
  <si>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</si>
  <si>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</si>
  <si>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</si>
  <si>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</si>
  <si>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</si>
  <si>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</si>
  <si>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</si>
  <si>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</si>
  <si>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</si>
  <si>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</si>
  <si>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</si>
  <si>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</si>
  <si>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</si>
  <si>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</si>
  <si>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</si>
  <si>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</si>
  <si>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</si>
  <si>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</si>
  <si>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</si>
  <si>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</si>
  <si>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</si>
  <si>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</si>
  <si>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</si>
  <si>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</si>
  <si>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</si>
  <si>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</si>
  <si>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</si>
  <si>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</si>
  <si>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</si>
  <si>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</si>
  <si>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</si>
  <si>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</si>
  <si>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</si>
  <si>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</si>
  <si>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</si>
  <si>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</si>
  <si>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</si>
  <si>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</si>
  <si>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</si>
  <si>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</si>
  <si>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</si>
  <si>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</si>
  <si>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</si>
  <si>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</si>
  <si>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</si>
  <si>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</si>
  <si>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</si>
  <si>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</si>
  <si>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</si>
  <si>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</si>
  <si>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</si>
  <si>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</si>
  <si>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</si>
  <si>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</si>
  <si>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</si>
  <si>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</si>
  <si>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</si>
  <si>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</si>
  <si>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</si>
  <si>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</si>
  <si>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</si>
  <si>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</si>
  <si>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</si>
  <si>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</si>
  <si>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</si>
  <si>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</si>
  <si>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</si>
  <si>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</si>
  <si>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</si>
  <si>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</si>
  <si>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</si>
  <si>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</si>
  <si>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</si>
  <si>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</si>
  <si>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</si>
  <si>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</si>
  <si>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</si>
  <si>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</si>
  <si>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</si>
  <si>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</si>
  <si>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</si>
  <si>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</si>
  <si>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</si>
  <si>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</si>
  <si>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</si>
  <si>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</si>
  <si>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</si>
  <si>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</si>
  <si>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</si>
  <si>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</si>
  <si>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</si>
  <si>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</si>
  <si>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</si>
  <si>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</si>
  <si>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</si>
  <si>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</si>
  <si>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</si>
  <si>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</si>
  <si>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</si>
  <si>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</si>
  <si>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</si>
  <si>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</si>
  <si>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</si>
  <si>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</si>
  <si>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</si>
  <si>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</si>
  <si>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</si>
  <si>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</si>
  <si>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</si>
  <si>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</si>
  <si>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</si>
  <si>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</si>
  <si>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</si>
  <si>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</si>
  <si>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</si>
  <si>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</si>
  <si>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</si>
  <si>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</si>
  <si>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</si>
  <si>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</si>
  <si>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</si>
  <si>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</si>
  <si>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</si>
  <si>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</si>
  <si>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</si>
  <si>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</si>
  <si>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</si>
  <si>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</si>
  <si>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</si>
  <si>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</si>
  <si>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</si>
  <si>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</si>
  <si>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</si>
  <si>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</si>
  <si>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</si>
  <si>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</si>
  <si>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</si>
  <si>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</si>
  <si>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</si>
  <si>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</si>
  <si>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</si>
  <si>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</si>
  <si>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</si>
  <si>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</si>
  <si>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</si>
  <si>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</si>
  <si>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</si>
  <si>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</si>
  <si>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</si>
  <si>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</si>
  <si>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</si>
  <si>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</si>
  <si>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</si>
  <si>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</si>
  <si>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</si>
  <si>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</si>
  <si>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</si>
  <si>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</si>
  <si>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</si>
  <si>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</si>
  <si>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</si>
  <si>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</si>
  <si>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</si>
  <si>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</si>
  <si>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</si>
  <si>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</si>
  <si>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</si>
  <si>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</si>
  <si>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</si>
  <si>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</si>
  <si>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</si>
  <si>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</si>
  <si>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</si>
  <si>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</si>
  <si>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</si>
  <si>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</si>
  <si>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</si>
  <si>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</si>
  <si>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</si>
  <si>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</si>
  <si>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</si>
  <si>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</si>
  <si>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</si>
  <si>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</si>
  <si>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</si>
  <si>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</si>
  <si>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</si>
  <si>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</si>
  <si>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</si>
  <si>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</si>
  <si>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</si>
  <si>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</si>
  <si>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</si>
  <si>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</si>
  <si>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</si>
  <si>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</si>
  <si>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</si>
  <si>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</si>
  <si>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</si>
  <si>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</si>
  <si>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</si>
  <si>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</si>
  <si>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</si>
  <si>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</si>
  <si>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</si>
  <si>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</si>
  <si>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</si>
  <si>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</si>
  <si>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</si>
  <si>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</si>
  <si>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</si>
  <si>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</si>
  <si>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</si>
  <si>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</si>
  <si>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</si>
  <si>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</si>
  <si>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</si>
  <si>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</si>
  <si>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</si>
  <si>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</si>
  <si>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</si>
  <si>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</si>
  <si>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</si>
  <si>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</si>
  <si>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</si>
  <si>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</si>
  <si>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</si>
  <si>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</si>
  <si>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</si>
  <si>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</si>
  <si>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</si>
  <si>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</si>
  <si>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</si>
  <si>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</si>
  <si>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</si>
  <si>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</si>
  <si>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</si>
  <si>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</si>
  <si>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</si>
  <si>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</si>
  <si>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</si>
  <si>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</si>
  <si>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</si>
  <si>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</si>
  <si>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</si>
  <si>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</si>
  <si>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</si>
  <si>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</si>
  <si>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</si>
  <si>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</si>
  <si>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</si>
  <si>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</si>
  <si>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</si>
  <si>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</si>
  <si>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</si>
  <si>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</si>
  <si>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</si>
  <si>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</si>
  <si>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</si>
  <si>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</si>
  <si>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</si>
  <si>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</si>
  <si>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</si>
  <si>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</si>
  <si>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</si>
  <si>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</si>
  <si>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</si>
  <si>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</si>
  <si>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</si>
  <si>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</si>
  <si>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</si>
  <si>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</si>
  <si>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</si>
  <si>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</si>
  <si>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</si>
  <si>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</si>
  <si>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</si>
  <si>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</si>
  <si>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</si>
  <si>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</si>
  <si>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</si>
  <si>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</si>
  <si>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</si>
  <si>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</si>
  <si>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</si>
  <si>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</si>
  <si>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</si>
  <si>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</si>
  <si>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</si>
  <si>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</si>
  <si>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</si>
  <si>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</si>
  <si>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</si>
  <si>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</si>
  <si>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</si>
  <si>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</si>
  <si>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</si>
  <si>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</si>
  <si>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</si>
  <si>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</si>
  <si>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</si>
  <si>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</si>
  <si>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</si>
  <si>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</si>
  <si>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</si>
  <si>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</si>
  <si>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</si>
  <si>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</si>
  <si>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</si>
  <si>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</si>
  <si>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</si>
  <si>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</si>
  <si>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</si>
  <si>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</si>
  <si>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</si>
  <si>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</si>
  <si>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</si>
  <si>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</si>
  <si>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</si>
  <si>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</si>
  <si>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</si>
  <si>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</si>
  <si>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</si>
  <si>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</si>
  <si>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</si>
  <si>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</si>
  <si>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</si>
  <si>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</si>
  <si>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</si>
  <si>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</si>
  <si>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</si>
  <si>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</si>
  <si>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</si>
  <si>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</si>
  <si>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</si>
  <si>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</si>
  <si>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</si>
  <si>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</si>
  <si>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</si>
  <si>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</si>
  <si>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</si>
  <si>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</si>
  <si>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</si>
  <si>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</si>
  <si>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</si>
  <si>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</si>
  <si>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</si>
  <si>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</si>
  <si>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</si>
  <si>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</si>
  <si>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</si>
  <si>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</si>
  <si>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</si>
  <si>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</si>
  <si>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</si>
  <si>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</si>
  <si>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</si>
  <si>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</si>
  <si>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</si>
  <si>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</si>
  <si>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</si>
  <si>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</si>
  <si>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</si>
  <si>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</si>
  <si>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</si>
  <si>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</si>
  <si>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</si>
  <si>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</si>
  <si>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</si>
  <si>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</si>
  <si>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</si>
  <si>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</si>
  <si>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</si>
  <si>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</si>
  <si>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</si>
  <si>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</si>
  <si>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</si>
  <si>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</si>
  <si>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</si>
  <si>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</si>
  <si>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</si>
  <si>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</si>
  <si>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</si>
  <si>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</si>
  <si>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</si>
  <si>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</si>
  <si>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</si>
  <si>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</si>
  <si>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</si>
  <si>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</si>
  <si>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</si>
  <si>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</si>
  <si>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</si>
  <si>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</si>
  <si>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</si>
  <si>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</si>
  <si>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</si>
  <si>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</si>
  <si>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</si>
  <si>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</si>
  <si>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</si>
  <si>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</si>
  <si>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</si>
  <si>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</si>
  <si>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</si>
  <si>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</si>
  <si>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</si>
  <si>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</si>
  <si>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</si>
  <si>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</si>
  <si>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</si>
  <si>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</si>
  <si>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</si>
  <si>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</si>
  <si>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</si>
  <si>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</si>
  <si>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</si>
  <si>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</si>
  <si>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</si>
  <si>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</si>
  <si>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</si>
  <si>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</si>
  <si>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</si>
  <si>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</si>
  <si>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</si>
  <si>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</si>
  <si>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</si>
  <si>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</si>
  <si>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</si>
  <si>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</si>
  <si>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</si>
  <si>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</si>
  <si>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</si>
  <si>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</si>
  <si>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</si>
  <si>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</si>
  <si>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</si>
  <si>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</si>
  <si>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</si>
  <si>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</si>
  <si>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</si>
  <si>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</si>
  <si>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</si>
  <si>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</si>
  <si>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</si>
  <si>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</si>
  <si>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</si>
  <si>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</si>
  <si>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</si>
  <si>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</si>
  <si>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</si>
  <si>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</si>
  <si>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</si>
  <si>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</si>
  <si>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</si>
  <si>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</si>
  <si>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</si>
  <si>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</si>
  <si>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</si>
  <si>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</si>
  <si>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</si>
  <si>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</si>
  <si>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</si>
  <si>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</si>
  <si>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</si>
  <si>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</si>
  <si>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</si>
  <si>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</si>
  <si>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</si>
  <si>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</si>
  <si>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</si>
  <si>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</si>
  <si>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</si>
  <si>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</si>
  <si>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</si>
  <si>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</si>
  <si>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</si>
  <si>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</si>
  <si>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</si>
  <si>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</si>
  <si>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</si>
  <si>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</si>
  <si>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</si>
  <si>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</si>
  <si>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</si>
  <si>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</si>
  <si>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</si>
  <si>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</si>
  <si>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</si>
  <si>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</si>
  <si>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</si>
  <si>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</si>
  <si>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</si>
  <si>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</si>
  <si>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</si>
  <si>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</si>
  <si>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</si>
  <si>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</si>
  <si>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</si>
  <si>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</si>
  <si>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</si>
  <si>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</si>
  <si>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</si>
  <si>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</si>
  <si>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</si>
  <si>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</si>
  <si>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</si>
  <si>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</si>
  <si>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</si>
  <si>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</si>
  <si>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</si>
  <si>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</si>
  <si>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</si>
  <si>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</si>
  <si>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</si>
  <si>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</si>
  <si>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</si>
  <si>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</si>
  <si>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</si>
  <si>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</si>
  <si>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</si>
  <si>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</si>
  <si>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</si>
  <si>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</si>
  <si>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</si>
  <si>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</si>
  <si>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</si>
  <si>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</si>
  <si>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</si>
  <si>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</si>
  <si>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</si>
  <si>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</si>
  <si>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</si>
  <si>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</si>
  <si>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</si>
  <si>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</si>
  <si>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</si>
  <si>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</si>
  <si>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</si>
  <si>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</si>
  <si>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</si>
  <si>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</si>
  <si>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</si>
  <si>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</si>
  <si>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</si>
  <si>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</si>
  <si>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</si>
  <si>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</si>
  <si>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</si>
  <si>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</si>
  <si>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</si>
  <si>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</si>
  <si>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</si>
  <si>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</si>
  <si>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</si>
  <si>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</si>
  <si>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</si>
  <si>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</si>
  <si>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</si>
  <si>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</si>
  <si>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</si>
  <si>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</si>
  <si>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</si>
  <si>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</si>
  <si>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</si>
  <si>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</si>
  <si>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</si>
  <si>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</si>
  <si>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</si>
  <si>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</si>
  <si>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</si>
  <si>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</si>
  <si>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</si>
  <si>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</si>
  <si>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</si>
  <si>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</si>
  <si>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</si>
  <si>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</si>
  <si>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</si>
  <si>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</si>
  <si>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</si>
  <si>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</si>
  <si>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</si>
  <si>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</si>
  <si>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</si>
  <si>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</si>
  <si>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</si>
  <si>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</si>
  <si>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</si>
  <si>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</si>
  <si>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</si>
  <si>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</si>
  <si>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</si>
  <si>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</si>
  <si>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</si>
  <si>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</si>
  <si>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</si>
  <si>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</si>
  <si>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</si>
  <si>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</si>
  <si>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</si>
  <si>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</si>
  <si>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</si>
  <si>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</si>
  <si>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</si>
  <si>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</si>
  <si>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</si>
  <si>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</si>
  <si>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</si>
  <si>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</si>
  <si>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</si>
  <si>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</si>
  <si>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</si>
  <si>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</si>
  <si>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</si>
  <si>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</si>
  <si>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</si>
  <si>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</si>
  <si>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</si>
  <si>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</si>
  <si>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</si>
  <si>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</si>
  <si>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</si>
  <si>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</si>
  <si>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</si>
  <si>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</si>
  <si>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</si>
  <si>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</si>
  <si>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</si>
  <si>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</si>
  <si>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</si>
  <si>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</si>
  <si>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</si>
  <si>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</si>
  <si>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</si>
  <si>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</si>
  <si>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</si>
  <si>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</si>
  <si>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</si>
  <si>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</si>
  <si>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</si>
  <si>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</si>
  <si>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</si>
  <si>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</si>
  <si>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</si>
  <si>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</si>
  <si>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</si>
  <si>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</si>
  <si>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</si>
  <si>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</si>
  <si>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</si>
  <si>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</si>
  <si>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</si>
  <si>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</si>
  <si>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</si>
  <si>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</si>
  <si>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</si>
  <si>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</si>
  <si>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</si>
  <si>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</si>
  <si>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</si>
  <si>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</si>
  <si>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</si>
  <si>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</si>
  <si>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</si>
  <si>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</si>
  <si>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</si>
  <si>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</si>
  <si>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</si>
  <si>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</si>
  <si>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</si>
  <si>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</si>
  <si>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</si>
  <si>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</si>
  <si>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</si>
  <si>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</si>
  <si>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</si>
  <si>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</si>
  <si>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</si>
  <si>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</si>
  <si>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</si>
  <si>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</si>
  <si>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</si>
  <si>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</si>
  <si>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</si>
  <si>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</si>
  <si>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</si>
  <si>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</si>
  <si>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</si>
  <si>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</si>
  <si>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</si>
  <si>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</si>
  <si>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</si>
  <si>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</si>
  <si>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</si>
  <si>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</si>
  <si>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</si>
  <si>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</si>
  <si>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</si>
  <si>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</si>
  <si>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</si>
  <si>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</si>
  <si>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</si>
  <si>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</si>
  <si>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</si>
  <si>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</si>
  <si>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</si>
  <si>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</si>
  <si>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</si>
  <si>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</si>
  <si>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</si>
  <si>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</si>
  <si>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</si>
  <si>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</si>
  <si>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</si>
  <si>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</si>
  <si>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</si>
  <si>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</si>
  <si>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</si>
  <si>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</si>
  <si>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</si>
  <si>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</si>
  <si>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</si>
  <si>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</si>
  <si>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</si>
  <si>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</si>
  <si>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</si>
  <si>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</si>
  <si>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</si>
  <si>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</si>
  <si>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</si>
  <si>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</si>
  <si>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</si>
  <si>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</si>
  <si>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</si>
  <si>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</si>
  <si>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</si>
  <si>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</si>
  <si>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</si>
  <si>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</si>
  <si>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</si>
  <si>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</si>
  <si>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</si>
  <si>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</si>
  <si>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</si>
  <si>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</si>
  <si>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</si>
  <si>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</si>
  <si>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</si>
  <si>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</si>
  <si>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</si>
  <si>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</si>
  <si>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</si>
  <si>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</si>
  <si>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</si>
  <si>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</si>
  <si>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</si>
  <si>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</si>
  <si>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</si>
  <si>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</si>
  <si>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</si>
  <si>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</si>
  <si>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</si>
  <si>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</si>
  <si>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</si>
  <si>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</si>
  <si>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</si>
  <si>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</si>
  <si>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</si>
  <si>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</si>
  <si>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</si>
  <si>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</si>
  <si>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</si>
  <si>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</si>
  <si>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</si>
  <si>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</si>
  <si>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</si>
  <si>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</si>
  <si>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</si>
  <si>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</si>
  <si>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</si>
  <si>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</si>
  <si>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</si>
  <si>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</si>
  <si>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</si>
  <si>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</si>
  <si>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</si>
  <si>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</si>
  <si>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</si>
  <si>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</si>
  <si>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</si>
  <si>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</si>
  <si>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</si>
  <si>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</si>
  <si>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</si>
  <si>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</si>
  <si>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</si>
  <si>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</si>
  <si>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</si>
  <si>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</si>
  <si>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</si>
  <si>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</si>
  <si>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</si>
  <si>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</si>
  <si>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</si>
  <si>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</si>
  <si>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</si>
  <si>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</si>
  <si>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</si>
  <si>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</si>
  <si>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</si>
  <si>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</si>
  <si>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</si>
  <si>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</si>
  <si>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</si>
  <si>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</si>
  <si>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</si>
  <si>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</si>
  <si>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</si>
  <si>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</si>
  <si>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</si>
  <si>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</si>
  <si>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</si>
  <si>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</si>
  <si>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</si>
  <si>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</si>
  <si>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</si>
  <si>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</si>
  <si>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</si>
  <si>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</si>
  <si>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</si>
  <si>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</si>
  <si>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</si>
  <si>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</si>
  <si>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</si>
  <si>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</si>
  <si>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</si>
  <si>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</si>
  <si>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</si>
  <si>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</si>
  <si>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</si>
  <si>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</si>
  <si>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</si>
  <si>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</si>
  <si>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</si>
  <si>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</si>
  <si>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</si>
  <si>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</si>
  <si>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</si>
  <si>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</si>
  <si>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</si>
  <si>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</si>
  <si>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</si>
  <si>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</si>
  <si>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</si>
  <si>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</si>
  <si>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</si>
  <si>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</si>
  <si>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</si>
  <si>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</si>
  <si>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</si>
  <si>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</si>
  <si>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</si>
  <si>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</si>
  <si>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</si>
  <si>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</si>
  <si>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</si>
  <si>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</si>
  <si>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</si>
  <si>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</si>
  <si>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</si>
  <si>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</si>
  <si>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</si>
  <si>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</si>
  <si>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</si>
  <si>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</si>
  <si>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</si>
  <si>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</si>
  <si>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</si>
  <si>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</si>
  <si>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</si>
  <si>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</si>
  <si>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</si>
  <si>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</si>
  <si>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</si>
  <si>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</si>
  <si>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</si>
  <si>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</si>
  <si>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</si>
  <si>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</si>
  <si>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</si>
  <si>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</si>
  <si>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</si>
  <si>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</si>
  <si>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</si>
  <si>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</si>
  <si>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</si>
  <si>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</si>
  <si>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</si>
  <si>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</si>
  <si>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</si>
  <si>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</si>
  <si>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</si>
  <si>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</si>
  <si>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</si>
  <si>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</si>
  <si>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</si>
  <si>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</si>
  <si>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</si>
  <si>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</si>
  <si>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</si>
  <si>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</si>
  <si>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</si>
  <si>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</si>
  <si>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</si>
  <si>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</si>
  <si>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</si>
  <si>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</si>
  <si>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</si>
  <si>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</si>
  <si>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</si>
  <si>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</si>
  <si>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</si>
  <si>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</si>
  <si>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</si>
  <si>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</si>
  <si>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</si>
  <si>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</si>
  <si>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</si>
  <si>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</si>
  <si>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</si>
  <si>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</si>
  <si>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</si>
  <si>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</si>
  <si>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</si>
  <si>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</si>
  <si>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</si>
  <si>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</si>
  <si>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</si>
  <si>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</si>
  <si>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</si>
  <si>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</si>
  <si>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</si>
  <si>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</si>
  <si>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</si>
  <si>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</si>
  <si>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</si>
  <si>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</si>
  <si>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</si>
  <si>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</si>
  <si>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</si>
  <si>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</si>
  <si>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</si>
  <si>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</si>
  <si>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</si>
  <si>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</si>
  <si>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</si>
  <si>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</si>
  <si>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</si>
  <si>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</si>
  <si>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</si>
  <si>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</si>
  <si>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</si>
  <si>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</si>
  <si>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</si>
  <si>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</si>
  <si>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</si>
  <si>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</si>
  <si>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</si>
  <si>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</si>
  <si>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</si>
  <si>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</si>
  <si>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</si>
  <si>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</si>
  <si>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</si>
  <si>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</si>
  <si>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</si>
  <si>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</si>
  <si>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</si>
  <si>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</si>
  <si>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</si>
  <si>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</si>
  <si>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</si>
  <si>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</si>
  <si>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</si>
  <si>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</si>
  <si>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</si>
  <si>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</si>
  <si>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</si>
  <si>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</si>
  <si>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</si>
  <si>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</si>
  <si>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</si>
  <si>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</si>
  <si>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</si>
  <si>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</si>
  <si>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</si>
  <si>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</si>
  <si>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</si>
  <si>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</si>
  <si>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</si>
  <si>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</si>
  <si>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</si>
  <si>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</si>
  <si>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</si>
  <si>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</si>
  <si>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</si>
  <si>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</si>
  <si>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</si>
  <si>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</si>
  <si>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</si>
  <si>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</si>
  <si>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</si>
  <si>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</si>
  <si>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</si>
  <si>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</si>
  <si>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</si>
  <si>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</si>
  <si>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</si>
  <si>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</si>
  <si>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</si>
  <si>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</si>
  <si>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</si>
  <si>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</si>
  <si>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</si>
  <si>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</si>
  <si>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</si>
  <si>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</si>
  <si>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</si>
  <si>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</si>
  <si>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</si>
  <si>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</si>
  <si>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</si>
  <si>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</si>
  <si>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</si>
  <si>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</si>
  <si>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</si>
  <si>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</si>
  <si>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</si>
  <si>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</si>
  <si>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</si>
  <si>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</si>
  <si>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</si>
  <si>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</si>
  <si>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</si>
  <si>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</si>
  <si>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</si>
  <si>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</si>
  <si>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</si>
  <si>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</si>
  <si>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</si>
  <si>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</si>
  <si>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</si>
  <si>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</si>
  <si>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</si>
  <si>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</si>
  <si>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</si>
  <si>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</si>
  <si>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</si>
  <si>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</si>
  <si>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</si>
  <si>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</si>
  <si>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</si>
  <si>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</si>
  <si>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</si>
  <si>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</si>
  <si>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</si>
  <si>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</si>
  <si>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</si>
  <si>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</si>
  <si>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</si>
  <si>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</si>
  <si>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</si>
  <si>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</si>
  <si>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</si>
  <si>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</si>
  <si>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</si>
  <si>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</si>
  <si>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</si>
  <si>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</si>
  <si>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</si>
  <si>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</si>
  <si>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</si>
  <si>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</si>
  <si>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</si>
  <si>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</si>
  <si>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</si>
  <si>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</si>
  <si>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</si>
  <si>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</si>
  <si>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</si>
  <si>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</si>
  <si>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</si>
  <si>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</si>
  <si>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</si>
  <si>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</si>
  <si>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</si>
  <si>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</si>
  <si>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</si>
  <si>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</si>
  <si>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</si>
  <si>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</si>
  <si>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</si>
  <si>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</si>
  <si>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</si>
  <si>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</si>
  <si>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</si>
  <si>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</si>
  <si>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</si>
  <si>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</si>
  <si>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</si>
  <si>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</si>
  <si>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</si>
  <si>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</si>
  <si>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</si>
  <si>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</si>
  <si>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</si>
  <si>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</si>
  <si>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</si>
  <si>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</si>
  <si>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</si>
  <si>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</si>
  <si>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</si>
  <si>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</si>
  <si>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</si>
  <si>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</si>
  <si>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</si>
  <si>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</si>
  <si>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</si>
  <si>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</si>
  <si>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</si>
  <si>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</si>
  <si>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</si>
  <si>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</si>
  <si>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</si>
  <si>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</si>
  <si>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</si>
  <si>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</si>
  <si>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</si>
  <si>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</si>
  <si>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</si>
  <si>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</si>
  <si>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</si>
  <si>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</si>
  <si>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</si>
  <si>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</si>
  <si>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</si>
  <si>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</si>
  <si>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</si>
  <si>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</si>
  <si>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</si>
  <si>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</si>
  <si>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</si>
  <si>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</si>
  <si>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</si>
  <si>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</si>
  <si>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</si>
  <si>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</si>
  <si>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</si>
  <si>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</si>
  <si>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</si>
  <si>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</si>
  <si>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</si>
  <si>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</si>
  <si>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</si>
  <si>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</si>
  <si>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</si>
  <si>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</si>
  <si>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</si>
  <si>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</si>
  <si>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</si>
  <si>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</si>
  <si>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</si>
  <si>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</si>
  <si>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</si>
  <si>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</si>
  <si>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</si>
  <si>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</si>
  <si>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</si>
  <si>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</si>
  <si>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</si>
  <si>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</si>
  <si>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</si>
  <si>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</si>
  <si>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</si>
  <si>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</si>
  <si>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</si>
  <si>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</si>
  <si>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</si>
  <si>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</si>
  <si>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</si>
  <si>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</si>
  <si>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</si>
  <si>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</si>
  <si>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</si>
  <si>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</si>
  <si>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</si>
  <si>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</si>
  <si>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</si>
  <si>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</si>
  <si>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</si>
  <si>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</si>
  <si>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</si>
  <si>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</si>
  <si>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</si>
  <si>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</si>
  <si>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</si>
  <si>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</si>
  <si>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</si>
  <si>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</si>
  <si>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</si>
  <si>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</si>
  <si>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</si>
  <si>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</si>
  <si>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</si>
  <si>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</si>
  <si>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</si>
  <si>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</si>
  <si>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</si>
  <si>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</si>
  <si>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</si>
  <si>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</si>
  <si>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</si>
  <si>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</si>
  <si>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</si>
  <si>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</si>
  <si>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</si>
  <si>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</si>
  <si>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</si>
  <si>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</si>
  <si>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</si>
  <si>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</si>
  <si>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</si>
  <si>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</si>
  <si>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</si>
  <si>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</si>
  <si>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</si>
  <si>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</si>
  <si>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</si>
  <si>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</si>
  <si>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</si>
  <si>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</si>
  <si>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</si>
  <si>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</si>
  <si>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</si>
  <si>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</si>
  <si>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</si>
  <si>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</si>
  <si>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</si>
  <si>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</si>
  <si>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</si>
  <si>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</si>
  <si>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</si>
  <si>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</si>
  <si>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</si>
  <si>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</si>
  <si>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</si>
  <si>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</si>
  <si>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</si>
  <si>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</si>
  <si>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</si>
  <si>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</si>
  <si>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</si>
  <si>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</si>
  <si>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</si>
  <si>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</si>
  <si>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</si>
  <si>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</si>
  <si>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</si>
  <si>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</si>
  <si>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</si>
  <si>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</si>
  <si>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</si>
  <si>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</si>
  <si>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</si>
  <si>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</si>
  <si>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</si>
  <si>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</si>
  <si>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</si>
  <si>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</si>
  <si>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</si>
  <si>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</si>
  <si>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</si>
  <si>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</si>
  <si>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</si>
  <si>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</si>
  <si>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</si>
  <si>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</si>
  <si>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</si>
  <si>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</si>
  <si>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</si>
  <si>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</si>
  <si>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</si>
  <si>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</si>
  <si>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</si>
  <si>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</si>
  <si>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</si>
  <si>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</si>
  <si>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</si>
  <si>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</si>
  <si>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</si>
  <si>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</si>
  <si>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</si>
  <si>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</si>
  <si>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</si>
  <si>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</si>
  <si>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</si>
  <si>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</si>
  <si>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</si>
  <si>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</si>
  <si>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</si>
  <si>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</si>
  <si>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</si>
  <si>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</si>
  <si>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</si>
  <si>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</si>
  <si>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</si>
  <si>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</si>
  <si>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</si>
  <si>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</si>
  <si>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</si>
  <si>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</si>
  <si>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</si>
  <si>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</si>
  <si>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</si>
  <si>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</si>
  <si>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</si>
  <si>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</si>
  <si>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</si>
  <si>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</si>
  <si>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</si>
  <si>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</si>
  <si>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</si>
  <si>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</si>
  <si>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</si>
  <si>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</si>
  <si>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</si>
  <si>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</si>
  <si>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</si>
  <si>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</si>
  <si>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</si>
  <si>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</si>
  <si>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</si>
  <si>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</si>
  <si>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</si>
  <si>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</si>
  <si>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</si>
  <si>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</si>
  <si>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</si>
  <si>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</si>
  <si>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</si>
  <si>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</si>
  <si>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</si>
  <si>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</si>
  <si>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</si>
  <si>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</si>
  <si>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</si>
  <si>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</si>
  <si>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</si>
  <si>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</si>
  <si>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</si>
  <si>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</si>
  <si>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</si>
  <si>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</si>
  <si>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</si>
  <si>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</si>
  <si>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</si>
  <si>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</si>
  <si>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</si>
  <si>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</si>
  <si>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</si>
  <si>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</si>
  <si>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</si>
  <si>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</si>
  <si>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</si>
  <si>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</si>
  <si>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</si>
  <si>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</si>
  <si>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</si>
  <si>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</si>
  <si>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</si>
  <si>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</si>
  <si>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</si>
  <si>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</si>
  <si>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</si>
  <si>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</si>
  <si>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</si>
  <si>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</si>
  <si>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</si>
  <si>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</si>
  <si>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</si>
  <si>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</si>
  <si>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</si>
  <si>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</si>
  <si>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</si>
  <si>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</si>
  <si>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</si>
  <si>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</si>
  <si>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</si>
  <si>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</si>
  <si>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</si>
  <si>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</si>
  <si>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</si>
  <si>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</si>
  <si>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</si>
  <si>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</si>
  <si>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</si>
  <si>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</si>
  <si>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</si>
  <si>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</si>
  <si>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</si>
  <si>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</si>
  <si>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</si>
  <si>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</si>
  <si>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</si>
  <si>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</si>
  <si>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</si>
  <si>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</si>
  <si>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</si>
  <si>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</si>
  <si>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</si>
  <si>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</si>
  <si>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</si>
  <si>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</si>
  <si>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</si>
  <si>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</si>
  <si>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</si>
  <si>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</si>
  <si>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</si>
  <si>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</si>
  <si>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</si>
  <si>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</si>
  <si>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</si>
  <si>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</si>
  <si>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</si>
  <si>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</si>
  <si>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</si>
  <si>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</si>
  <si>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</si>
  <si>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</si>
  <si>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</si>
  <si>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</si>
  <si>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</si>
  <si>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</si>
  <si>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</si>
  <si>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</si>
  <si>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</si>
  <si>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</si>
  <si>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</si>
  <si>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</si>
  <si>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</si>
  <si>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</si>
  <si>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</si>
  <si>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</si>
  <si>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</si>
  <si>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</si>
  <si>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</si>
  <si>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</si>
  <si>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</si>
  <si>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</si>
  <si>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</si>
  <si>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</si>
  <si>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</si>
  <si>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</si>
  <si>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</si>
  <si>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</si>
  <si>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</si>
  <si>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</si>
  <si>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</si>
  <si>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</si>
  <si>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</si>
  <si>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</si>
  <si>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</si>
  <si>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</si>
  <si>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</si>
  <si>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</si>
  <si>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</si>
  <si>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</si>
  <si>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</si>
  <si>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</si>
  <si>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</si>
  <si>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</si>
  <si>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</si>
  <si>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</si>
  <si>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</si>
  <si>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</si>
  <si>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</si>
  <si>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</si>
  <si>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</si>
  <si>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</si>
  <si>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</si>
  <si>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</si>
  <si>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</si>
  <si>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</si>
  <si>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</si>
  <si>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</si>
  <si>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</si>
  <si>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</si>
  <si>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</si>
  <si>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</si>
  <si>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</si>
  <si>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</si>
  <si>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</si>
  <si>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</si>
  <si>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</si>
  <si>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</si>
  <si>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</si>
  <si>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</si>
  <si>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</si>
  <si>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</si>
  <si>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</si>
  <si>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</si>
  <si>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</si>
  <si>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</si>
  <si>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</si>
  <si>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</si>
  <si>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</si>
  <si>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</si>
  <si>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</si>
  <si>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</si>
  <si>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</si>
  <si>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</si>
  <si>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</si>
  <si>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</si>
  <si>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</si>
  <si>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</si>
  <si>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</si>
  <si>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</si>
  <si>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</si>
  <si>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</si>
  <si>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</si>
  <si>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</si>
  <si>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</si>
  <si>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</si>
  <si>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</si>
  <si>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</si>
  <si>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</si>
  <si>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</si>
  <si>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</si>
  <si>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</si>
  <si>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</si>
  <si>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</si>
  <si>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</si>
  <si>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</si>
  <si>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</si>
  <si>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</si>
  <si>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</si>
  <si>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</si>
  <si>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</si>
  <si>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</si>
  <si>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</si>
  <si>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</si>
  <si>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</si>
  <si>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</si>
  <si>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</si>
  <si>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</si>
  <si>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</si>
  <si>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</si>
  <si>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</si>
  <si>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</si>
  <si>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</si>
  <si>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</si>
  <si>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</si>
  <si>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</si>
  <si>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</si>
  <si>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</si>
  <si>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</si>
  <si>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</si>
  <si>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</si>
  <si>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</si>
  <si>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</si>
  <si>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</si>
  <si>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</si>
  <si>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</si>
  <si>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</si>
  <si>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</si>
  <si>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</si>
  <si>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</si>
  <si>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</si>
  <si>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</si>
  <si>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</si>
  <si>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</si>
  <si>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</si>
  <si>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</si>
  <si>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</si>
  <si>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</si>
  <si>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</si>
  <si>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</si>
  <si>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</si>
  <si>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</si>
  <si>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</si>
  <si>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</si>
  <si>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</si>
  <si>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</si>
  <si>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</si>
  <si>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</si>
  <si>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</si>
  <si>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</si>
  <si>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</si>
  <si>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</si>
  <si>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</si>
  <si>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</si>
  <si>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</si>
  <si>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</si>
  <si>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</si>
  <si>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</si>
  <si>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</si>
  <si>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</si>
  <si>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</si>
  <si>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</si>
  <si>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</si>
  <si>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</si>
  <si>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</si>
  <si>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</si>
  <si>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</si>
  <si>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</si>
  <si>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</si>
  <si>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</si>
  <si>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</si>
  <si>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</si>
  <si>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</si>
  <si>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</si>
  <si>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</si>
  <si>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</si>
  <si>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</si>
  <si>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</si>
  <si>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</si>
  <si>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</si>
  <si>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</si>
  <si>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</si>
  <si>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</si>
  <si>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</si>
  <si>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</si>
  <si>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</si>
  <si>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</si>
  <si>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</si>
  <si>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</si>
  <si>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</si>
  <si>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</si>
  <si>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</si>
  <si>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</si>
  <si>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</si>
  <si>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</si>
  <si>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</si>
  <si>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</si>
  <si>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</si>
  <si>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</si>
  <si>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</si>
  <si>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</si>
  <si>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</si>
  <si>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</si>
  <si>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</si>
  <si>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</si>
  <si>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</si>
  <si>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</si>
  <si>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</si>
  <si>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</si>
  <si>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</si>
  <si>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</si>
  <si>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</si>
  <si>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</si>
  <si>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</si>
  <si>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</si>
  <si>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</si>
  <si>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</si>
  <si>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</si>
  <si>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</si>
  <si>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</si>
  <si>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</si>
  <si>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</si>
  <si>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</si>
  <si>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</si>
  <si>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</si>
  <si>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</si>
  <si>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</si>
  <si>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</si>
  <si>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</si>
  <si>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</si>
  <si>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</si>
  <si>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</si>
  <si>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</si>
  <si>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</si>
  <si>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</si>
  <si>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</si>
  <si>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</si>
  <si>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</si>
  <si>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</si>
  <si>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</si>
  <si>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</si>
  <si>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</si>
  <si>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</si>
  <si>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</si>
  <si>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</si>
  <si>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</si>
  <si>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</si>
  <si>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</si>
  <si>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</si>
  <si>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</si>
  <si>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</si>
  <si>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</si>
  <si>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</si>
  <si>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</si>
  <si>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</si>
  <si>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PCM-20251126-00001173</t>
  </si>
  <si>
    <t>MDN0204</t>
  </si>
  <si>
    <t>sceco</t>
  </si>
  <si>
    <t>EM team on the way ETA 35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</si>
  <si>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</si>
  <si>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</si>
  <si>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</si>
  <si>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</si>
  <si>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</si>
  <si>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</si>
  <si>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</si>
  <si>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</si>
  <si>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</si>
  <si>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</si>
  <si>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TT-20251126-00680-no new PCM</t>
  </si>
  <si>
    <t xml:space="preserve">EM Team on the way ETA: 15 Mins </t>
  </si>
  <si>
    <t xml:space="preserve">EM Team at site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</si>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</sst>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3" dataDxfId="22" headerRowBorderDxfId="20" tableBorderDxfId="21">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tabSelected="1" workbookViewId="0">
      <selection activeCell="K15" sqref="K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324.7282417824099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5.0241898206877522E-3</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c r="B4" s="137" t="str">
        <f>IFERROR(VLOOKUP(D4,DB!A:K,11,0),"")</f>
        <v/>
      </c>
      <c r="C4" s="137"/>
      <c r="D4" s="56"/>
      <c r="E4" s="136"/>
      <c r="F4" s="135"/>
      <c r="G4" s="134">
        <f ca="1">IFERROR(NOW()-F4,"-")</f>
        <v>45987.676667708336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45987.676667708336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45987.676667708336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45987.676667708336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45987.676667708336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45987.676667708336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45987.676667708336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45987.676667708336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45987.676667708336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45987.676667708336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45987.676667708336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45987.676667708336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45987.676667708336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45987.676667708336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45987.676667708336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45987.676667708336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45987.676667708336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45987.676667708336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45987.676667708336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45987.676667708336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45987.676667708336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45987.676667708336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45987.676667708336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45987.676667708336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45987.676667708336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45987.676667708336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45987.676667708336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45987.676667708336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45987.676667708336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45987.676667708336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45987.676667708336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45987.676667708336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45987.676667708336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45987.676667708336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45987.676667708336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45987.676667708336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45987.676667708336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45987.676667708336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45987.676667708336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45987.676667708336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45987.676667708336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45987.676667708336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45987.676667708336</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45987.676667708336</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45987.676667708336</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45987.676667708336</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45987.676667708336</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45987.676667708336</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0DEC7067-C370-402B-82CA-9AA57F60DA9F}"/>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39103</v>
      </c>
      <c r="F2" s="71">
        <v>45322.056979166664</v>
      </c>
      <c r="G2" s="72" t="s">
        <v>39104</v>
      </c>
      <c r="H2" s="83">
        <v>45322.050729166665</v>
      </c>
      <c r="I2" s="58" t="s">
        <v>88</v>
      </c>
      <c r="J2" s="58" t="s">
        <v>65</v>
      </c>
      <c r="K2" s="82" t="s">
        <v>39105</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39106</v>
      </c>
      <c r="B3" s="58" t="str">
        <f>IFERROR(VLOOKUP(D3,DB!A:K,11,0),"")</f>
        <v>R2</v>
      </c>
      <c r="C3" s="58">
        <v>1</v>
      </c>
      <c r="D3" s="58" t="s">
        <v>25643</v>
      </c>
      <c r="E3" s="81" t="s">
        <v>39021</v>
      </c>
      <c r="F3" s="71">
        <v>45824.999837962961</v>
      </c>
      <c r="G3" s="72">
        <f t="shared" ref="G3" ca="1" si="0">IFERROR(NOW()-F3,"-")</f>
        <v>162.67682974537456</v>
      </c>
      <c r="H3" s="71">
        <v>45824.993587962963</v>
      </c>
      <c r="I3" s="58" t="str">
        <f>IFERROR(VLOOKUP(D3,DB!A:F,6,0),"")</f>
        <v>Generator-SG</v>
      </c>
      <c r="J3" s="58" t="str">
        <f>IFERROR(VLOOKUP(D3,DB!A:G,7,0),"")</f>
        <v>Good</v>
      </c>
      <c r="K3" s="82" t="s">
        <v>39107</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39108</v>
      </c>
      <c r="B4" s="18" t="str">
        <f>IFERROR(VLOOKUP(D4,DB!A:K,11,0),"")</f>
        <v>R2</v>
      </c>
      <c r="C4" s="18">
        <v>1</v>
      </c>
      <c r="D4" s="18" t="s">
        <v>17733</v>
      </c>
      <c r="E4" s="81" t="s">
        <v>39021</v>
      </c>
      <c r="F4" s="100">
        <v>45984.387418981481</v>
      </c>
      <c r="G4" s="101">
        <f ca="1">IFERROR(NOW()-F4,"-")</f>
        <v>3.2892487268545665</v>
      </c>
      <c r="H4" s="100">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45987.676667708336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45987.676667708336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45987.676667708336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45987.676667708336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45987.676667708336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45987.676667708336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45987.676667708336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45987.676667708336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45987.676667708336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45987.676667708336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45987.676667708336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45987.676667708336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45987.676667708336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45987.676667708336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45987.676667708336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45987.676667708336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45987.676667708336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45987.676667708336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45987.676667708336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45987.676667708336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45987.676667708336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45987.676667708336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45987.676667708336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45987.676667708336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45987.676667708336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45987.676667708336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45987.676667708336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45987.676667708336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45987.676667708336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45987.676667708336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45987.676667708336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45987.676667708336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45987.676667708336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45987.676667708336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45987.676667708336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45987.676667708336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45987.676667708336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45987.676667708336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45987.676667708336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45987.676667708336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45987.676667708336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45987.676667708336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45987.676667708336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45987.676667708336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45987.676667708336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45987.676667708336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45987.676667708336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45987.676667708336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45987.676667708336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45987.676667708336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45987.676667708336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45987.676667708336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45987.676667708336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45987.676667708336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45987.676667708336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45987.676667708336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45987.676667708336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45987.676667708336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45987.676667708336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45987.676667708336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45987.676667708336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45987.676667708336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45987.676667708336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45987.676667708336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45987.676667708336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45987.676667708336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45987.676667708336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45987.676667708336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45987.676667708336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45987.676667708336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45987.676667708336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45987.676667708336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45987.676667708336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45987.676667708336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45987.676667708336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45987.676667708336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45987.676667708336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45987.676667708336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45987.676667708336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45987.676667708336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45987.676667708336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45987.676667708336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45987.676667708336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45987.676667708336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45987.676667708336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45987.676667708336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45987.676667708336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45987.676667708336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45987.676667708336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45987.676667708336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45987.676667708336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45987.676667708336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45987.676667708336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45987.676667708336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45987.676667708336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45987.676667708336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45987.676667708336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45987.676667708336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45987.676667708336</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45987.676667708336</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39110</v>
      </c>
      <c r="B2" s="58" t="s">
        <v>89</v>
      </c>
      <c r="C2" s="18">
        <v>1</v>
      </c>
      <c r="D2" s="58" t="s">
        <v>39111</v>
      </c>
      <c r="E2" s="18" t="s">
        <v>39021</v>
      </c>
      <c r="F2" s="22">
        <v>45987.608680555553</v>
      </c>
      <c r="G2" s="21">
        <f t="shared" ref="G2:G45" ca="1" si="0">IFERROR(NOW()-F2,"-")</f>
        <v>6.7987152782734483E-2</v>
      </c>
      <c r="H2" s="22">
        <v>45987.602407407408</v>
      </c>
      <c r="I2" s="19" t="s">
        <v>39112</v>
      </c>
      <c r="J2" s="18" t="s">
        <v>629</v>
      </c>
      <c r="K2" s="42" t="s">
        <v>39113</v>
      </c>
      <c r="L2" s="23" t="str">
        <f>IFERROR(VLOOKUP(D2,DB!A:I,9,0),"")</f>
        <v/>
      </c>
    </row>
    <row r="3" spans="1:13" ht="15" customHeight="1">
      <c r="A3" s="19"/>
      <c r="B3" s="58" t="str">
        <f>IFERROR(VLOOKUP(D3,DB!A:K,11,0),"")</f>
        <v/>
      </c>
      <c r="C3" s="18"/>
      <c r="D3" s="58" t="str">
        <f>IFERROR(VLOOKUP(#REF!,DB!#REF!,7,0),"")</f>
        <v/>
      </c>
      <c r="E3" s="92"/>
      <c r="F3" s="20"/>
      <c r="G3" s="21">
        <f t="shared" ca="1" si="0"/>
        <v>45987.676667708336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45987.676667708336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45987.676667708336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45987.676667708336</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45987.676667708336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45987.676667708336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45987.676667708336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45987.676667708336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45987.676667708336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45987.676667708336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45987.676667708336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45987.676667708336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45987.676667708336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45987.676667708336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45987.676667708336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45987.676667708336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45987.676667708336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45987.676667708336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45987.676667708336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45987.676667708336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45987.676667708336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45987.676667708336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45987.676667708336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45987.676667708336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45987.676667708336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45987.676667708336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45987.676667708336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45987.676667708336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45987.676667708336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45987.676667708336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45987.676667708336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45987.676667708336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45987.676667708336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45987.676667708336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45987.676667708336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45987.676667708336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45987.676667708336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45987.676667708336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45987.676667708336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45987.676667708336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45987.676667708336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45987.676667708336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45987.676667708336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45987.676667708336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45987.676667708336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45987.676667708336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45987.676667708336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45987.676667708336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45987.676667708336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45987.676667708336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45987.676667708336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45987.676667708336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45987.676667708336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45987.676667708336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45987.676667708336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45987.676667708336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45987.676667708336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45987.676667708336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45987.676667708336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45987.676667708336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45987.676667708336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45987.676667708336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45987.676667708336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45987.676667708336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45987.676667708336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45987.676667708336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45987.676667708336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45987.676667708336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45987.676667708336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45987.676667708336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45987.676667708336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45987.676667708336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45987.676667708336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45987.676667708336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45987.676667708336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45987.676667708336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45987.676667708336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45987.676667708336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45987.676667708336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45987.676667708336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45987.676667708336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45987.676667708336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45987.676667708336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45987.676667708336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45987.676667708336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45987.676667708336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45987.676667708336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45987.676667708336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45987.676667708336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45987.676667708336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45987.676667708336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45987.676667708336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45987.676667708336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45987.676667708336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45987.676667708336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45987.676667708336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45987.676667708336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45987.676667708336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45987.676667708336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45987.676667708336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45987.676667708336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45987.676667708336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45987.676667708336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45987.676667708336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45987.676667708336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45987.676667708336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45987.676667708336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45987.676667708336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45987.676667708336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45987.676667708336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45987.676667708336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45987.676667708336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45987.676667708336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45987.676667708336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45987.676667708336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45987.676667708336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45987.676667708336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45987.676667708336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45987.676667708336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45987.676667708336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45987.676667708336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45987.676667708336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45987.676667708336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45987.676667708336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45987.676667708336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45987.676667708336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45987.676667708336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45987.676667708336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45987.676667708336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45987.676667708336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45987.676667708336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45987.676667708336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45987.676667708336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45987.676667708336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45987.676667708336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45987.676667708336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45987.676667708336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45987.676667708336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45987.676667708336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45987.676667708336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45987.676667708336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45987.676667708336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45987.676667708336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45987.676667708336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45987.676667708336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45987.676667708336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45987.676667708336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45987.676667708336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45987.676667708336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45987.676667708336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45987.676667708336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45987.676667708336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45987.676667708336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45987.676667708336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45987.676667708336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45987.676667708336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45987.676667708336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45987.676667708336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45987.676667708336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45987.676667708336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45987.676667708336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45987.676667708336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45987.676667708336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45987.676667708336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45987.676667708336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45987.676667708336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45987.676667708336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45987.676667708336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45987.676667708336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45987.676667708336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45987.676667708336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45987.676667708336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45987.676667708336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45987.676667708336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45987.676667708336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45987.676667708336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45987.676667708336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45987.676667708336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45987.676667708336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45987.676667708336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45987.676667708336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45987.676667708336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45987.676667708336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45987.676667708336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45987.676667708336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45987.676667708336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45987.676667708336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45987.676667708336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45987.676667708336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45987.676667708336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45987.676667708336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45987.676667708336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45987.676667708336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45987.676667708336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45987.676667708336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45987.676667708336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45987.676667708336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45987.676667708336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45987.676667708336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45987.676667708336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45987.676667708336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45987.676667708336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45987.676667708336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45987.676667708336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45987.676667708336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45987.676667708336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45987.676667708336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45987.676667708336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45987.676667708336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45987.676667708336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45987.676667708336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45987.676667708336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45987.676667708336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45987.676667708336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45987.676667708336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45987.676667708336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45987.676667708336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45987.676667708336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45987.676667708336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45987.676667708336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45987.676667708336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45987.676667708336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45987.676667708336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45987.676667708336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45987.676667708336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45987.676667708336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45987.676667708336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45987.676667708336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45987.676667708336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45987.676667708336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45987.676667708336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45987.676667708336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45987.676667708336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45987.676667708336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45987.676667708336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45987.676667708336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45987.676667708336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45987.676667708336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45987.676667708336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45987.676667708336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45987.676667708336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45987.676667708336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45987.676667708336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45987.676667708336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45987.676667708336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45987.676667708336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45987.676667708336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45987.676667708336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45987.676667708336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45987.676667708336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45987.676667708336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45987.676667708336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45987.676667708336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45987.676667708336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45987.676667708336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45987.676667708336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45987.676667708336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45987.676667708336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45987.676667708336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45987.676667708336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45987.676667708336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45987.676667708336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45987.676667708336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45987.676667708336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45987.676667708336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45987.676667708336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45987.676667708336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45987.676667708336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45987.676667708336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45987.676667708336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45987.676667708336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45987.676667708336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45987.676667708336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45987.676667708336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45987.676667708336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45987.676667708336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45987.676667708336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45987.676667708336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45987.676667708336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45987.676667708336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45987.676667708336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45987.676667708336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45987.676667708336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45987.676667708336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45987.676667708336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45987.676667708336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45987.676667708336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45987.676667708336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45987.676667708336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45987.676667708336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45987.676667708336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45987.676667708336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45987.676667708336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45987.676667708336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45987.676667708336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45987.676667708336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45987.676667708336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45987.676667708336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45987.676667708336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45987.676667708336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45987.676667708336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45987.676667708336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45987.676667708336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45987.676667708336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45987.676667708336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45987.676667708336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45987.676667708336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45987.676667708336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45987.676667708336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45987.676667708336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45987.676667708336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45987.676667708336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45987.676667708336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45987.676667708336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45987.676667708336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45987.676667708336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45987.676667824075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45987.676667824075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45987.676667824075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45987.676667824075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45987.676667824075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45987.676667824075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45987.676667824075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45987.676667824075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45987.676667824075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45987.676667824075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45987.676667824075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45987.676667824075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45987.676667824075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45987.676667824075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45987.676667824075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45987.676667824075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45987.676667824075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45987.676667824075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45987.676667824075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45987.676667824075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45987.676667824075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45987.676667824075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45987.676667824075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45987.676667824075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45987.676667824075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45987.676667824075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45987.676667824075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45987.676667824075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45987.676667824075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45987.676667824075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45987.676667824075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45987.676667824075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45987.676667824075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45987.676667824075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45987.676667824075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45987.676667824075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45987.676667824075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45987.676667824075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45987.676667824075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45987.676667824075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45987.676667824075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45987.676667824075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45987.676667824075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45987.676667824075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45987.676667824075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45987.676667824075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45987.676667824075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45987.676667824075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45987.676667824075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45987.676667824075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45987.676667824075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45987.676667824075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45987.676667824075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45987.676667824075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45987.676667824075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45987.676667824075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45987.676667824075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45987.676667824075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45987.676667824075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45987.676667824075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45987.676667824075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45987.676667824075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45987.676667824075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45987.676667824075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45987.676667824075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45987.676667824075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45987.676667824075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45987.676667824075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45987.676667824075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45987.676667824075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45987.676667824075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45987.676667824075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45987.676667824075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45987.676667824075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45987.676667824075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45987.676667824075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45987.676667824075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45987.676667824075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45987.676667824075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45987.676667824075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45987.676667824075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45987.676667824075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45987.676667824075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45987.676667824075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45987.676667824075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45987.676667824075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45987.676667824075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45987.676667824075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45987.676667824075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45987.676667824075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45987.676667824075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45987.676667824075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45987.676667824075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45987.676667824075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45987.676667824075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45987.676667824075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45987.676667824075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45987.676667824075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45987.676667824075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45987.676667824075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45987.676667824075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45987.676667824075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45987.676667824075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45987.676667824075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45987.676667824075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45987.676667824075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45987.676667824075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45987.676667824075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45987.676667824075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45987.676667824075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45987.676667824075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45987.676667824075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45987.676667824075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45987.676667824075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45987.676667824075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45987.676667824075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45987.676667824075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45987.676667824075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45987.676667824075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45987.676667824075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45987.676667824075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45987.676667824075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45987.676667824075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45987.676667824075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45987.676667824075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45987.676667824075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45987.676667824075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45987.676667824075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45987.676667824075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45987.676667824075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45987.676667824075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45987.676667824075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45987.676667824075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45987.676667824075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45987.676667824075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45987.676667824075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45987.676667824075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45987.676667824075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45987.676667824075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45987.676667824075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45987.676667824075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45987.676667824075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45987.676667824075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45987.676667824075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45987.676667824075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45987.676667824075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45987.676667824075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45987.676667824075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45987.676667824075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45987.676667824075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45987.676667824075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45987.676667824075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45987.676667824075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45987.676667824075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45987.676667824075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45987.676667824075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45987.676667824075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45987.676667824075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45987.676667824075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45987.676667824075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45987.676667824075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45987.676667824075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45987.676667824075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45987.676667824075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45987.676667824075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45987.676667824075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45987.676667824075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45987.676667824075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45987.676667824075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45987.676667824075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45987.676667824075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45987.676667824075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45987.676667824075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45987.676667824075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45987.676667824075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45987.676667824075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45987.676667824075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45987.676667824075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45987.676667824075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45987.676667824075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45987.676667824075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45987.676667824075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45987.676667824075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45987.676667824075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45987.676667824075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45987.676667824075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45987.676667824075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45987.676667824075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45987.676667824075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45987.676667824075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45987.676667824075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45987.676667824075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45987.676667824075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45987.676667824075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45987.676667824075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45987.676667824075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45987.676667824075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45987.676667824075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45987.676667824075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45987.676667824075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45987.676667824075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45987.676667824075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45987.676667824075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45987.676667824075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45987.676667824075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45987.676667824075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45987.676667824075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45987.676667824075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45987.676667824075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45987.676667824075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45987.676667824075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45987.676667824075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45987.676667824075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45987.676667824075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45987.676667824075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45987.676667824075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45987.676667824075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45987.676667824075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45987.676667824075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45987.676667824075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45987.676667824075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45987.676667824075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45987.676667824075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45987.676667824075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45987.676667824075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45987.676667824075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45987.676667824075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45987.676667824075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45987.676667824075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45987.676667824075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45987.676667824075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45987.676667824075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45987.676667824075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45987.676667824075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45987.676667824075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45987.676667824075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45987.676667824075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45987.676667824075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45987.676667824075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45987.676667824075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45987.676667824075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45987.676667824075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45987.676667824075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45987.676667824075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45987.676667824075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45987.676667824075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45987.676667824075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45987.676667824075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45987.676667824075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45987.676667824075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45987.676667824075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45987.676667824075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45987.676667824075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45987.676667824075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45987.676667824075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45987.676667824075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45987.676667824075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45987.676667824075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45987.676667824075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45987.676667824075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45987.676667824075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45987.676667824075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45987.676667824075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45987.676667824075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45987.676667824075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45987.676667824075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45987.676667824075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45987.676667824075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45987.676667824075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45987.676667824075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45987.676667824075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45987.676667824075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45987.676667824075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45987.676667824075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45987.676667824075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45987.676667824075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45987.676667824075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45987.676667824075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45987.676667824075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45987.676667824075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45987.676667824075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45987.676667824075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45987.676667824075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45987.676667824075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45987.676667824075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45987.676667824075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45987.676667824075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45987.676667824075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45987.676667824075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45987.676667824075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45987.676667824075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45987.676667824075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45987.676667824075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45987.676667824075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45987.676667824075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45987.676667824075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45987.676667824075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45987.676667824075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45987.676667824075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45987.676667824075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45987.676667824075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45987.676667824075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45987.676667824075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45987.676667824075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45987.676667824075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45987.676667824075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45987.676667824075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45987.676667824075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45987.676667824075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45987.676667824075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45987.676667824075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45987.676667824075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45987.676667824075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45987.676667824075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45987.676667824075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45987.676667824075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45987.676667824075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45987.676667824075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45987.676667824075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45987.676667824075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45987.676667824075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45987.676667824075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45987.676667824075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45987.676667824075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45987.676667824075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45987.676667824075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45987.676667824075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45987.676667824075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45987.676667824075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45987.676667824075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45987.676667824075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45987.676667824075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45987.676667824075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45987.676667824075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45987.676667824075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45987.676667824075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45987.676667824075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45987.676667824075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45987.676667824075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45987.676667824075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45987.676667824075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45987.676667824075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45987.676667824075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45987.676667824075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45987.676667824075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45987.676667824075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45987.676667824075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45987.676667824075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45987.676667824075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45987.676667824075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45987.676667824075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45987.676667824075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45987.676667824075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45987.676667824075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45987.676667824075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45987.676667824075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45987.676667824075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45987.676667824075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45987.676667824075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45987.676667824075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45987.676667824075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45987.676667824075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45987.676667824075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45987.676667824075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45987.676667824075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45987.676667824075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45987.676667824075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45987.676667824075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45987.676667824075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45987.676667824075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45987.676667824075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45987.676667824075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45987.676667824075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45987.676667824075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45987.676667824075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45987.676667824075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45987.676667824075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45987.676667824075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45987.676667824075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45987.676667824075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45987.676667824075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45987.676667824075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45987.676667824075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45987.676667824075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45987.676667824075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45987.676667824075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45987.676667824075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45987.676667824075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45987.676667824075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45987.676667824075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45987.676667824075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45987.676667824075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45987.676667824075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45987.676667824075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45987.676667824075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45987.676667824075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45987.676667824075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45987.676667824075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45987.676667824075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45987.676667824075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45987.676667824075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45987.676667824075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45987.676667824075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45987.676667824075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45987.676667824075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45987.676667824075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45987.676667824075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45987.676667824075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45987.676667824075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45987.676667824075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45987.676667824075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45987.676667824075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45987.676667824075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45987.676667824075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45987.676667824075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45987.676667824075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45987.676667824075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45987.676667824075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45987.676667824075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45987.676667824075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45987.676667824075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45987.676667824075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45987.676667824075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45987.676667824075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45987.676667824075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45987.676667824075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45987.676667824075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45987.676667824075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45987.676667824075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45987.676667824075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45987.676667824075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45987.676667824075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45987.676667824075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45987.676667824075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45987.676667824075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45987.676667824075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45987.676667824075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45987.676667824075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45987.676667824075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45987.676667824075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45987.676667824075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45987.676667824075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45987.676667824075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45987.676667824075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45987.676667824075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45987.676667824075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45987.676667824075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45987.676667824075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45987.676667824075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45987.676667824075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45987.676667824075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45987.676667824075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45987.676667824075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45987.676667824075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45987.676667824075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45987.676667824075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45987.676667824075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45987.676667824075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45987.676667824075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45987.676667824075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45987.676667824075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45987.676667824075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45987.676667824075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45987.676667824075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45987.676667824075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45987.676667824075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45987.676667824075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45987.676667824075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45987.676667824075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45987.676667824075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45987.676667824075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45987.676667824075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45987.676667824075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45987.676667824075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45987.676667824075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45987.676667824075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45987.676667824075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45987.676667824075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45987.676667824075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45987.676667824075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45987.676667824075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45987.676667824075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45987.676667824075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45987.676667824075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45987.676667824075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45987.676667824075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45987.676667824075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45987.676667824075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45987.676667824075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45987.676667824075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45987.676667824075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45987.676667824075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45987.676667824075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45987.676667824075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45987.676667824075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45987.676667824075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45987.676667824075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45987.676667824075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45987.676667824075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45987.676667824075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45987.676667824075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45987.676667824075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45987.676667824075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45987.676667824075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45987.676667824075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45987.676667824075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45987.676667824075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45987.676667824075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45987.676667824075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45987.676667824075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45987.676667824075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45987.676667824075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45987.676667824075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45987.676667824075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45987.676667824075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45987.676667824075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45987.676667824075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45987.676667824075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45987.676667824075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45987.676667824075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45987.676667824075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45987.676667824075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45987.676667824075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45987.676667824075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45987.676667824075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45987.676667824075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45987.676667824075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45987.676667824075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45987.676667824075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45987.676667824075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45987.676667824075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45987.676667824075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45987.676667824075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45987.676667824075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45987.676667824075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45987.676667824075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45987.676667824075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45987.676667824075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45987.676667824075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45987.676667824075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45987.676667824075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45987.676667824075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45987.676667824075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45987.676667824075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45987.676667824075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45987.676667824075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45987.676667824075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45987.676667824075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45987.676667824075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45987.676667824075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45987.676667824075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45987.676667824075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45987.676667824075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45987.676667824075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45987.676667824075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45987.676667824075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45987.676667824075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45987.676667824075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45987.676667824075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45987.676667824075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45987.676667824075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45987.676667824075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45987.676667824075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45987.676667824075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45987.676667824075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45987.676667824075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45987.676667824075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45987.676667824075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45987.676667824075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45987.676667824075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45987.676667824075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45987.676667824075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45987.676667824075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45987.676667824075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45987.676667824075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45987.676667824075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45987.676667824075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45987.676667824075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45987.676667824075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45987.676667824075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45987.676667824075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45987.676667824075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45987.676667824075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45987.676667824075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45987.676667824075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45987.676667824075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45987.676667824075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45987.676667824075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45987.676667824075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45987.676667824075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45987.676667824075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45987.676667824075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45987.676667824075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45987.676667824075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45987.676667824075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45987.676667824075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45987.676667824075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45987.676667824075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45987.676667824075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45987.676667824075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45987.676667824075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45987.676667824075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45987.676667824075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45987.676667824075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45987.676667824075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45987.676667824075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45987.676667824075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45987.676667824075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45987.676667824075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45987.676667824075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45987.676667824075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45987.676667824075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45987.676667824075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45987.676667824075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45987.676667824075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45987.676667824075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45987.676667824075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45987.676667824075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45987.676667824075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45987.676667824075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45987.676667824075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45987.676667824075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45987.676667824075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45987.676667824075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45987.676667824075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45987.676667824075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45987.676667824075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45987.676667824075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45987.676667824075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45987.676667824075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45987.676667824075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45987.676667824075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45987.676667824075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45987.676667824075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45987.676667824075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45987.676667824075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45987.676667824075</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45987.676667824075</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284.19595011573983</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IFERROR(VLOOKUP(D4,DB!A:K,11,0),"")</f>
        <v/>
      </c>
      <c r="C3" s="90"/>
      <c r="D3" s="144"/>
      <c r="E3" s="91"/>
      <c r="F3" s="92"/>
      <c r="G3" s="93">
        <f t="shared" ref="G3:G36" ca="1" si="0">IFERROR(NOW()-F3,"")</f>
        <v>45987.676667708336</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45987.676667708336</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45987.676667708336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45987.676667708336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45987.676667708336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45987.676667708336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45987.676667708336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45987.676667708336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45987.676667708336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45987.676667708336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45987.676667708336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45987.676667708336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45987.676667708336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45987.676667708336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45987.676667708336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45987.676667708336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45987.676667708336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45987.676667708336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45987.676667708336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45987.676667708336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45987.676667708336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45987.676667708336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45987.676667708336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45987.676667708336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45987.676667708336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45987.676667708336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45987.676667708336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45987.676667708336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45987.676667708336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45987.676667708336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45987.676667708336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45987.676667708336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45987.676667708336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45987.676667708336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45987.676667708336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45987.676667708336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45987.676667708336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45987.676667708336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45987.676667708336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45987.676667708336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45987.676667708336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45987.676667708336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45987.676667708336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45987.676667708336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45987.676667708336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45987.676667708336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45987.676667708336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45987.676667708336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45987.676667708336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45987.676667708336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45987.676667708336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45987.676667708336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45987.676667708336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45987.676667708336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45987.676667708336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45987.676667708336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45987.676667708336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45987.676667708336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45987.676667708336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45987.676667708336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45987.676667708336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45987.676667708336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45987.676667708336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45987.676667708336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45987.676667708336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45987.676667708336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45987.676667708336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45987.676667708336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45987.676667708336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45987.676667708336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45987.676667708336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45987.676667708336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45987.676667708336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45987.676667708336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45987.676667708336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45987.676667708336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45987.676667708336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45987.676667708336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45987.676667708336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45987.676667708336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45987.676667708336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45987.676667708336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45987.676667708336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45987.676667708336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45987.676667708336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45987.676667708336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45987.676667708336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45987.676667708336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45987.676667708336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45987.676667708336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45987.676667708336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45987.676667708336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45987.676667708336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45987.676667708336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45987.676667708336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45987.676667708336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45987.676667708336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45987.676667708336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45987.676667708336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45987.676667708336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45987.676667708336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45987.676667708336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45987.676667708336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45987.676667708336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45987.676667708336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45987.676667708336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45987.676667708336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45987.676667708336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45987.676667708336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45987.676667708336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45987.676667708336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45987.676667708336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45987.676667708336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45987.676667708336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45987.676667708336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45987.676667708336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45987.676667708336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45987.676667708336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45987.676667708336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45987.676667708336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45987.676667708336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45987.676667708336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45987.676667708336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45987.676667708336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45987.676667708336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45987.676667708336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45987.676667708336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45987.676667708336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45987.676667708336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45987.676667708336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45987.676667708336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45987.676667708336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45987.676667708336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45987.676667708336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45987.676667708336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45987.676667708336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45987.676667708336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45987.676667708336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45987.676667708336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45987.676667708336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45987.676667708336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45987.676667708336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45987.676667708336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45987.676667708336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45987.676667708336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45987.676667708336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45987.676667708336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45987.676667708336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45987.676667708336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45987.676667708336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45987.676667708336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45987.676667708336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45987.676667708336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45987.676667708336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45987.676667708336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45987.676667708336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45987.676667708336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45987.676667708336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45987.676667708336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45987.676667708336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45987.676667708336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45987.676667708336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45987.676667708336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45987.676667708336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45987.676667708336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45987.676667708336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45987.676667708336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45987.676667708336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45987.676667708336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45987.676667708336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45987.676667708336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45987.676667708336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45987.676667708336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45987.676667708336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45987.676667708336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45987.676667708336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45987.676667708336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45987.676667708336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45987.676667708336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45987.676667708336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45987.676667708336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45987.676667708336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45987.676667708336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45987.676667708336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45987.676667708336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45987.676667708336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45987.676667708336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45987.676667708336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45987.676667708336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45987.676667708336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45987.676667708336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45987.676667708336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45987.676667708336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45987.676667708336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45987.676667708336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45987.676667708336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45987.676667708336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45987.676667708336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45987.676667708336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45987.676667708336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45987.676667708336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45987.676667708336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45987.676667708336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45987.676667708336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45987.676667708336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45987.676667708336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45987.676667708336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45987.676667708336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45987.676667708336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45987.676667708336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45987.676667708336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45987.676667708336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45987.676667708336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45987.676667708336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45987.676667708336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45987.676667708336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45987.676667708336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45987.676667708336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45987.676667708336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45987.676667708336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45987.676667708336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45987.676667708336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45987.676667708336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45987.676667708336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45987.676667708336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45987.676667708336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45987.676667708336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45987.676667708336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45987.676667708336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45987.676667708336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45987.676667708336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45987.676667708336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45987.676667708336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45987.676667708336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45987.676667708336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45987.676667708336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45987.676667708336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45987.676667708336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45987.676667708336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45987.676667708336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45987.676667708336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45987.676667708336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45987.676667708336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45987.676667708336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45987.676667708336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45987.676667708336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45987.676667708336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45987.676667708336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45987.676667708336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45987.676667708336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45987.676667708336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45987.676667708336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45987.676667708336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45987.676667708336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45987.676667708336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45987.676667708336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45987.676667708336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45987.676667708336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45987.676667708336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45987.676667708336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45987.676667708336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45987.676667708336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45987.676667708336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45987.676667708336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45987.676667708336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45987.676667708336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45987.676667708336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45987.676667708336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45987.676667708336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45987.676667708336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45987.676667708336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45987.676667708336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45987.676667708336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45987.676667708336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45987.676667708336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45987.676667708336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45987.676667708336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45987.676667708336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45987.676667708336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45987.676667708336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45987.676667708336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45987.676667708336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45987.676667708336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45987.676667708336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45987.676667708336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45987.676667708336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45987.676667708336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45987.676667708336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45987.676667708336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45987.676667708336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45987.676667708336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45987.676667708336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45987.676667708336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45987.676667708336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45987.676667708336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45987.676667708336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45987.676667708336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45987.676667708336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45987.676667708336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45987.676667708336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45987.676667708336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45987.676667708336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45987.676667708336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45987.676667708336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45987.676667708336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45987.676667708336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45987.676667708336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45987.676667708336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45987.676667708336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45987.676667708336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45987.676667708336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45987.676667708336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45987.676667708336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45987.676667708336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45987.676667708336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45987.676667708336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45987.676667708336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45987.676667708336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45987.676667708336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45987.676667708336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45987.676667708336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45987.676667708336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45987.676667708336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45987.676667708336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45987.676667708336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45987.676667708336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45987.676667708336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45987.676667708336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45987.676667708336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45987.676667708336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45987.676667708336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45987.676667708336</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45987.676667708336</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45987.676667708336</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45987.676667708336</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45987.676667708336</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95.844607523147715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39103</v>
      </c>
      <c r="F3" s="38">
        <v>45926.188877314817</v>
      </c>
      <c r="G3" s="105">
        <f t="shared" ref="G3" ca="1" si="0">IFERROR(NOW()-F3,"")</f>
        <v>61.48779039351939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39103</v>
      </c>
      <c r="F4" s="107">
        <v>45948.661111111112</v>
      </c>
      <c r="G4" s="108">
        <f t="shared" ref="G4" ca="1" si="1">IFERROR(NOW()-F4,"")</f>
        <v>39.015556597223622</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6.3033690972224576</v>
      </c>
      <c r="H5" s="119">
        <v>45981.360798611109</v>
      </c>
      <c r="I5" s="106" t="str">
        <f>IFERROR(VLOOKUP(D5,DB!A:F,6,0),"")</f>
        <v>SCECO</v>
      </c>
      <c r="J5" s="106" t="str">
        <f>IFERROR(VLOOKUP(D5,DB!A:G,7,0),"")</f>
        <v>Dead</v>
      </c>
      <c r="K5" s="106" t="s">
        <v>39123</v>
      </c>
      <c r="L5" s="106" t="str">
        <f>IFERROR(VLOOKUP(D5,DB!A:I,9,0),"")</f>
        <v>Latis</v>
      </c>
    </row>
    <row r="6" spans="1:13" s="39" customFormat="1">
      <c r="A6" s="37" t="s">
        <v>39124</v>
      </c>
      <c r="B6" s="37" t="str">
        <f>IFERROR(VLOOKUP(D6,DB!A:K,11,0),"")</f>
        <v>R5</v>
      </c>
      <c r="C6" s="106">
        <v>2</v>
      </c>
      <c r="D6" s="37" t="s">
        <v>38123</v>
      </c>
      <c r="E6" s="106" t="s">
        <v>39021</v>
      </c>
      <c r="F6" s="38" t="s">
        <v>24</v>
      </c>
      <c r="G6" s="108" t="str">
        <f ca="1">IFERROR(NOW()-F6,"")</f>
        <v/>
      </c>
      <c r="H6" s="38">
        <v>45987.617951388886</v>
      </c>
      <c r="I6" s="37" t="str">
        <f>IFERROR(VLOOKUP(D6,DB!A:F,6,0),"")</f>
        <v>SCECO</v>
      </c>
      <c r="J6" s="37" t="str">
        <f>IFERROR(VLOOKUP(D6,DB!A:G,7,0),"")</f>
        <v>Haj Removal</v>
      </c>
      <c r="K6" s="37" t="s">
        <v>39125</v>
      </c>
      <c r="L6" s="37" t="str">
        <f>IFERROR(VLOOKUP(D6,DB!A:I,9,0),"")</f>
        <v>Latis</v>
      </c>
    </row>
    <row r="7" spans="1:13" s="39" customFormat="1">
      <c r="A7" s="37" t="s">
        <v>39124</v>
      </c>
      <c r="B7" s="37" t="str">
        <f>IFERROR(VLOOKUP(D7,DB!A:K,11,0),"")</f>
        <v>R5</v>
      </c>
      <c r="C7" s="37">
        <v>2</v>
      </c>
      <c r="D7" s="37" t="s">
        <v>38347</v>
      </c>
      <c r="E7" s="106" t="s">
        <v>39021</v>
      </c>
      <c r="F7" s="38" t="s">
        <v>24</v>
      </c>
      <c r="G7" s="108" t="str">
        <f ca="1">IFERROR(NOW()-F7,"")</f>
        <v/>
      </c>
      <c r="H7" s="38">
        <v>45987.617951388886</v>
      </c>
      <c r="I7" s="37" t="str">
        <f>IFERROR(VLOOKUP(D7,DB!A:F,6,0),"")</f>
        <v>SCECO</v>
      </c>
      <c r="J7" s="37" t="str">
        <f>IFERROR(VLOOKUP(D7,DB!A:G,7,0),"")</f>
        <v>Haj Removal</v>
      </c>
      <c r="K7" s="37" t="s">
        <v>39126</v>
      </c>
      <c r="L7" s="37" t="str">
        <f>IFERROR(VLOOKUP(D7,DB!A:I,9,0),"")</f>
        <v>Latis</v>
      </c>
    </row>
    <row r="8" spans="1:13" s="39" customFormat="1">
      <c r="A8" s="37" t="s">
        <v>39124</v>
      </c>
      <c r="B8" s="37" t="str">
        <f>IFERROR(VLOOKUP(D8,DB!A:K,11,0),"")</f>
        <v>R5</v>
      </c>
      <c r="C8" s="37">
        <v>1</v>
      </c>
      <c r="D8" s="37" t="s">
        <v>38225</v>
      </c>
      <c r="E8" s="106" t="s">
        <v>39021</v>
      </c>
      <c r="F8" s="38" t="s">
        <v>24</v>
      </c>
      <c r="G8" s="108" t="str">
        <f ca="1">IFERROR(NOW()-F8,"")</f>
        <v/>
      </c>
      <c r="H8" s="38">
        <v>45987.617951388886</v>
      </c>
      <c r="I8" s="37" t="str">
        <f>IFERROR(VLOOKUP(D8,DB!A:F,6,0),"")</f>
        <v>SCECO</v>
      </c>
      <c r="J8" s="37" t="str">
        <f>IFERROR(VLOOKUP(D8,DB!A:G,7,0),"")</f>
        <v>Haj Removal</v>
      </c>
      <c r="K8" s="37" t="s">
        <v>39125</v>
      </c>
      <c r="L8" s="37" t="str">
        <f>IFERROR(VLOOKUP(D8,DB!A:I,9,0),"")</f>
        <v>Latis</v>
      </c>
    </row>
    <row r="9" spans="1:13" s="39" customFormat="1">
      <c r="A9" s="37" t="s">
        <v>39124</v>
      </c>
      <c r="B9" s="37" t="str">
        <f>IFERROR(VLOOKUP(D9,DB!A:K,11,0),"")</f>
        <v>R5</v>
      </c>
      <c r="C9" s="37">
        <v>1</v>
      </c>
      <c r="D9" s="37" t="s">
        <v>38449</v>
      </c>
      <c r="E9" s="106" t="s">
        <v>39021</v>
      </c>
      <c r="F9" s="38" t="s">
        <v>24</v>
      </c>
      <c r="G9" s="108" t="str">
        <f ca="1">IFERROR(NOW()-F9,"")</f>
        <v/>
      </c>
      <c r="H9" s="38">
        <v>45987.617951388886</v>
      </c>
      <c r="I9" s="37" t="str">
        <f>IFERROR(VLOOKUP(D9,DB!A:F,6,0),"")</f>
        <v>SCECO</v>
      </c>
      <c r="J9" s="37" t="str">
        <f>IFERROR(VLOOKUP(D9,DB!A:G,7,0),"")</f>
        <v>Haj Removal</v>
      </c>
      <c r="K9" s="37" t="s">
        <v>39125</v>
      </c>
      <c r="L9" s="37" t="str">
        <f>IFERROR(VLOOKUP(D9,DB!A:I,9,0),"")</f>
        <v>Latis</v>
      </c>
    </row>
    <row r="10" spans="1:13" s="39" customFormat="1">
      <c r="A10" s="37"/>
      <c r="B10" s="37" t="str">
        <f>IFERROR(VLOOKUP(D10,DB!A:K,11,0),"")</f>
        <v/>
      </c>
      <c r="C10" s="37"/>
      <c r="D10" s="37"/>
      <c r="E10" s="37"/>
      <c r="F10" s="38"/>
      <c r="G10" s="108">
        <f ca="1">IFERROR(NOW()-F10,"")</f>
        <v>45987.676667708336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45987.676667708336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45987.676667708336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45987.676667708336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45987.676667708336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45987.676667708336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45987.676667708336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45987.676667708336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45987.676667708336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45987.676667708336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45987.676667708336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45987.676667708336</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45987.676667708336</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45987.676667708336</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45">
        <f ca="1">IFERROR(NOW()-F24,"")</f>
        <v>45987.676667708336</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45">
        <f ca="1">IFERROR(NOW()-F25,"")</f>
        <v>45987.676667708336</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45">
        <f ca="1">IFERROR(NOW()-F26,"")</f>
        <v>45987.676667708336</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45">
        <f ca="1">IFERROR(NOW()-F27,"")</f>
        <v>45987.676667708336</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45">
        <f ca="1">IFERROR(NOW()-F28,"")</f>
        <v>45987.676667708336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45987.676667708336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45987.676667708336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45987.676667708336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45987.676667708336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45987.676667708336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45987.676667708336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45987.676667708336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45987.676667708336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45987.676667708336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45987.676667708336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45987.676667708336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45987.676667708336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45987.676667708336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45987.676667708336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5">
        <f ca="1">IFERROR(NOW()-F43,"")</f>
        <v>45987.676667708336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5">
        <f ca="1">IFERROR(NOW()-F44,"")</f>
        <v>45987.676667708336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5">
        <f ca="1">IFERROR(NOW()-F45,"")</f>
        <v>45987.676667708336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5">
        <f ca="1">IFERROR(NOW()-F46,"")</f>
        <v>45987.676667708336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5">
        <f ca="1">IFERROR(NOW()-F47,"")</f>
        <v>45987.676667708336</v>
      </c>
      <c r="H47" s="38"/>
      <c r="I47" s="37" t="str">
        <f>IFERROR(VLOOKUP(D47,DB!A:F,6,0),"")</f>
        <v/>
      </c>
      <c r="J47" s="37" t="str">
        <f>IFERROR(VLOOKUP(D47,DB!A:G,7,0),"")</f>
        <v/>
      </c>
      <c r="K47" s="37"/>
      <c r="L47" s="3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c r="E2" s="106"/>
      <c r="F2"/>
      <c r="G2" s="72">
        <f ca="1">IFERROR(NOW()-F2,"-")</f>
        <v>45987.676667708336</v>
      </c>
      <c r="H2"/>
      <c r="I2" s="124" t="str">
        <f>IFERROR(VLOOKUP(D2,DB!A:F,6,0),"")</f>
        <v/>
      </c>
      <c r="J2" s="124" t="str">
        <f>IFERROR(VLOOKUP(D2,DB!A:G,7,0),"")</f>
        <v/>
      </c>
      <c r="K2" s="127"/>
      <c r="L2" s="128" t="str">
        <f>IFERROR(VLOOKUP(D2,DB!A:I,9,0),"")</f>
        <v/>
      </c>
    </row>
    <row r="3" spans="1:16382" ht="31.5" customHeight="1">
      <c r="A3"/>
      <c r="B3"/>
      <c r="C3" s="125"/>
      <c r="D3" s="122"/>
      <c r="E3" s="106"/>
      <c r="F3"/>
      <c r="G3" s="72">
        <f ca="1">IFERROR(NOW()-F3,"-")</f>
        <v>45987.676667708336</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45987.676667708336</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45987.676667708336</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t="s">
        <v>39127</v>
      </c>
      <c r="G6" s="72" t="str">
        <f t="shared" ref="G6:G7" ca="1" si="0">IFERROR(NOW()-F6,"-")</f>
        <v>-</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45987.676667708336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45987.676667708336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45987.676667708336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45987.676667708336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45987.676667708336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45987.676667708336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45987.676667708336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45987.676667708336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45987.676667708336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45987.676667708336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45987.676667708336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45987.676667708336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45987.676667708336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45987.676667708336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45987.676667708336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45987.676667708336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45987.676667708336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45987.676667708336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45987.676667708336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45987.676667708336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45987.676667708336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45987.676667708336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45987.676667708336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45987.676667708336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45987.676667708336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45987.676667708336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45987.676667708336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45987.676667708336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45987.676667708336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45987.676667708336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45987.676667708336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45987.676667708336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45987.676667708336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45987.676667708336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45987.676667708336</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2025-11-26T13:16:27Z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