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38" documentId="120_S{2AC9BD13-BADA-5192-A53E-5A8FF88502F6}" xr6:coauthVersionLast="47" xr6:coauthVersionMax="47" xr10:uidLastSave="{141C4CB6-A370-4CBC-974B-48F2092A0E9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<sst xmlns="http://schemas.openxmlformats.org/spreadsheetml/2006/main" count="180269" uniqueCount="39119">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</sst>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325.01737870370562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45987.965804629632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45987.965804629632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45987.965804629632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45987.965804629632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45987.965804629632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45987.965804629632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45987.965804629632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45987.965804629632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45987.965804629632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45987.965804629632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45987.965804629632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45987.965804629632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45987.965804629632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45987.965804629632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45987.965804629632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45987.965804629632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45987.965804629632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45987.965804629632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45987.965804629632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45987.965804629632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45987.965804629632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45987.965804629632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45987.965804629632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45987.965804629632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45987.965804629632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45987.965804629632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45987.965804629632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45987.965804629632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45987.965804629632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45987.965804629632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45987.965804629632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45987.965804629632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45987.965804629632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45987.965804629632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45987.965804629632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45987.965804629632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45987.965804629632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45987.965804629632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45987.965804629632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45987.965804629632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45987.965804629632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45987.965804629632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45987.965804629632</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162.96596666667028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3.578385648150288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1</v>
      </c>
      <c r="D5" s="18" t="s">
        <v>38846</v>
      </c>
      <c r="E5" s="99" t="s">
        <v>39021</v>
      </c>
      <c r="F5" s="100">
        <v>45987.961817129632</v>
      </c>
      <c r="G5" s="101">
        <f ca="1">IFERROR(NOW()-F5,"-")</f>
        <v>3.9875000002211891E-3</v>
      </c>
      <c r="H5" s="100">
        <v>45987.955601851849</v>
      </c>
      <c r="I5" s="18" t="str">
        <f>IFERROR(VLOOKUP(D5,DB!A:F,6,0),"")</f>
        <v>Power cube</v>
      </c>
      <c r="J5" s="18" t="str">
        <f>IFERROR(VLOOKUP(D5,DB!A:G,7,0),"")</f>
        <v>Good+No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45987.965804629632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45987.965804629632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45987.965804629632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45987.965804629632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45987.965804629632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45987.965804629632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45987.965804629632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45987.965804629632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45987.965804629632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45987.965804629632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45987.965804629632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45987.965804629632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45987.965804629632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45987.965804629632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45987.965804629632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45987.965804629632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45987.965804629632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45987.965804629632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45987.965804629632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45987.965804629632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45987.965804629632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45987.965804629632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45987.965804629632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45987.965804629632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45987.965804629632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45987.965804629632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45987.965804629632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45987.965804629632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45987.965804629632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45987.965804629632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45987.965804629632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45987.965804629632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45987.965804629632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45987.965804629632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45987.965804629632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45987.965804629632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45987.965804629632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45987.965804629632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45987.965804629632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45987.965804629632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45987.965804629632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45987.965804629632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45987.965804629632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45987.965804629632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45987.965804629632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45987.965804629632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45987.965804629632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45987.965804629632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45987.965804629632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45987.965804629632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45987.965804629632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45987.965804629632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45987.965804629632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45987.965804629632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45987.965804629632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45987.965804629632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45987.965804629632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45987.965804629632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45987.965804629632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45987.965804629632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45987.965804629632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45987.965804629632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45987.965804629632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45987.965804629632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45987.965804629632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45987.965804629632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45987.965804629632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45987.965804629632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45987.965804629632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45987.965804629632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45987.965804629632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45987.965804629632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45987.965804629632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45987.965804629632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45987.965804629632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45987.965804629632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45987.965804629632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45987.965804629632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45987.965804629632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45987.965804629632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45987.965804629632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45987.965804629632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45987.965804629632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45987.965804629632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45987.965804629632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45987.965804629632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45987.965804629632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45987.965804629632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45987.965804629632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45987.965804629632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45987.965804629632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45987.965804629632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45987.965804629632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45987.965804629632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45987.965804629632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45987.965804629632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45987.965804629632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45987.965804629632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45987.965804629632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45987.965804629632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45987.965804629632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45987.965804629632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45987.965804629632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45987.965804629632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45987.965804629632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45987.965804629632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45987.965804629632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45987.965804629632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45987.965804629632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45987.965804629632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45987.965804629632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45987.965804629632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45987.965804629632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45987.965804629632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45987.965804629632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45987.965804629632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45987.965804629632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45987.965804629632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45987.965804629632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45987.965804629632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45987.965804629632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45987.965804629632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45987.965804629632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45987.965804629632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45987.965804629632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45987.965804629632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45987.965804629632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45987.965804629632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45987.965804629632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45987.965804629632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45987.965804629632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45987.965804629632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45987.965804629632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45987.965804629632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45987.965804629632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45987.965804629632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45987.965804629632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45987.965804629632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45987.965804629632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45987.965804629632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45987.965804629632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45987.965804629632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45987.965804629632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45987.965804629632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45987.965804629632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45987.965804629632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45987.965804629632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45987.965804629632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45987.965804629632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45987.965804629632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45987.965804629632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45987.965804629632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45987.965804629632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45987.965804629632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45987.965804629632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45987.965804629632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45987.965804629632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45987.965804629632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45987.965804629632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45987.965804629632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45987.965804629632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45987.965804629632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45987.965804629632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45987.965804629632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45987.965804629632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45987.965804629632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45987.965804629632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45987.965804629632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45987.965804629632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45987.965804629632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45987.965804629632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45987.965804629632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45987.965804629632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45987.965804629632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45987.965804629632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45987.965804629632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45987.965804629632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45987.965804629632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45987.965804629632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45987.965804629632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45987.965804629632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45987.965804629632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45987.965804629632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45987.965804629632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45987.965804629632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45987.965804629632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45987.965804629632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45987.965804629632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45987.965804629632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45987.965804629632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45987.965804629632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45987.965804629632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45987.965804629632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45987.965804629632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45987.965804629632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45987.965804629632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45987.965804629632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45987.965804629632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45987.965804629632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45987.965804629632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45987.965804629632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45987.965804629632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45987.965804629632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45987.965804629632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45987.965804629632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45987.965804629632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45987.965804629632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45987.965804629632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45987.965804629632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45987.965804629632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45987.965804629632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45987.965804629632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45987.965804629632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45987.965804629632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45987.965804629632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45987.965804629632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45987.965804629632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45987.965804629632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45987.965804629632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45987.965804629632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45987.965804629632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45987.965804629632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45987.965804629632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45987.965804629632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45987.965804629632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45987.965804629632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45987.965804629632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45987.965804629632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45987.965804629632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45987.965804629632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45987.965804629632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45987.965804629632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45987.965804629632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45987.965804629632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45987.965804629632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45987.965804629632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45987.965804629632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45987.965804629632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45987.965804629632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45987.965804629632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45987.965804629632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45987.965804629632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45987.965804629632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45987.965804629632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45987.965804629632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45987.965804629632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45987.965804629632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45987.965804629632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45987.965804629632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45987.965804629632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45987.965804629632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45987.965804629632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45987.965804629632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45987.965804629632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45987.965804629632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45987.965804629632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45987.965804629632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45987.965804629632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45987.965804629632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45987.965804629632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45987.965804629632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45987.965804629632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45987.965804629632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45987.965804629632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45987.965804629632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45987.965804629632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45987.965804629632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45987.965804629632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45987.965804629632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45987.965804629632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45987.965804629632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45987.965804629632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45987.965804629632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45987.965804629632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45987.965804629632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45987.965804629632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45987.965804629632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45987.965804629632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45987.965804629632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45987.965804629632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45987.965804629632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45987.965804629632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45987.965804629632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45987.965804629632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45987.965804629632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45987.965804629632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45987.965804629632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45987.965804629632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45987.965804629632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45987.965804629632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45987.965804629632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45987.965804629632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45987.965804629632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45987.965804629632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45987.965804629632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45987.965804629632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45987.965804629632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45987.965804629632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45987.965804629632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45987.965804629632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45987.965804629632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45987.965804629632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45987.965804629632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45987.965804629632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45987.965804629632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45987.965804629632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45987.965804629632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45987.965804629632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45987.965804629632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45987.965804629632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45987.965804629632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45987.965804629632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45987.965804629632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45987.965804629632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45987.965804629632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45987.965804629632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45987.965804629632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45987.965804629632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45987.965804629632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45987.965804629632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45987.965804629632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45987.965804629632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45987.965804629632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45987.965804629632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45987.965804629632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45987.965804629632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45987.965804629632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45987.965804629632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45987.965804629632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45987.965804629632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45987.965804629632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45987.965804629632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45987.965804629632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45987.965804629632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45987.965804629632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45987.965804629632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45987.965804629632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45987.965804629632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45987.965804629632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45987.965804629632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45987.965804629632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45987.965804629632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45987.965804629632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45987.965804629632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45987.965804629632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45987.965804629632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45987.965804629632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45987.965804629632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45987.965804629632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45987.965804629632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45987.965804629632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45987.965804629632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45987.965804629632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45987.965804629632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45987.965804629632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45987.965804629632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45987.965804629632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45987.965804629632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45987.965804629632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45987.965804629632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45987.965804629632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45987.965804629632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45987.965804629632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45987.965804629632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45987.965804629632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45987.965804629632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45987.965804629632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45987.965804629632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45987.965804629632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45987.965804629632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45987.965804629632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45987.965804629632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45987.965804629632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45987.965804629632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45987.965804629632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45987.965804629632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45987.965804629632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45987.965804629632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45987.965804629632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45987.965804629632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45987.965804629632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45987.965804629632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45987.965804629632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45987.965804629632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45987.965804629632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45987.965804629632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45987.965804629632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45987.965804629632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45987.965804629632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45987.965804629632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45987.965804629632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45987.965804629632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45987.965804629632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45987.965804629632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45987.965804629632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45987.965804629632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45987.965804629632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45987.965804629632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45987.965804629632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45987.965804629632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45987.965804629632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45987.965804629632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45987.965804629632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45987.965804629632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45987.965804629632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45987.965804629632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45987.965804629632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45987.965804629632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45987.965804629632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45987.965804629632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45987.965804629632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45987.965804629632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45987.965804629632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45987.965804629632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45987.965804629632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45987.965804629632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45987.965804629632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45987.965804629632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45987.965804629632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45987.965804629632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45987.965804629632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45987.965804629632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45987.965804629632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45987.965804629632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45987.965804629632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45987.965804629632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45987.965804629632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45987.965804629632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45987.965804629632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45987.965804629632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45987.965804629632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45987.965804629632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45987.965804629632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45987.965804629632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45987.965804629632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45987.965804629632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45987.965804629632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45987.965804629632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45987.965804629632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45987.965804629632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45987.965804629632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45987.965804629632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45987.965804629632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45987.965804629632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45987.965804629632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45987.965804629632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45987.965804629632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45987.965804629632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45987.965804629632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45987.965804629632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45987.965804629632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45987.965804629632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45987.965804629632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45987.965804629632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45987.965804629632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45987.965804629632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45987.965804629632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45987.965804629632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45987.965804629632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45987.965804629632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45987.965804629632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45987.965804629632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45987.965804629632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45987.965804629632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45987.965804629632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45987.965804629632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45987.965804629632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45987.965804629632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45987.965804629632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45987.965804629632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45987.965804629632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45987.965804629632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45987.965804629632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45987.965804629632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45987.965804629632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45987.965804629632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45987.965804629632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45987.965804629632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45987.965804629632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45987.965804629632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45987.965804629632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45987.965804629632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45987.965804629632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45987.965804629632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45987.965804629632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45987.965804629632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45987.965804629632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45987.965804629632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45987.965804629632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45987.965804629632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45987.965804629632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45987.965804629632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45987.965804629632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45987.965804629632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45987.965804629632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45987.965804629632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45987.965804629632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45987.965804629632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45987.965804629632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45987.965804629632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45987.965804629632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45987.965804629632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45987.965804629632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45987.965804629632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45987.965804629632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45987.965804629632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45987.965804629632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45987.965804629632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45987.965804629632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45987.965804629632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45987.965804629632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45987.965804629632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45987.965804629632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45987.965804629632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45987.965804629632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45987.965804629632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45987.965804629632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45987.965804629632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45987.965804629632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45987.965804629632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45987.965804629632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45987.965804629632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45987.965804629632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45987.965804629632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45987.965804629632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45987.965804629632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45987.965804629632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45987.965804629632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45987.965804629632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45987.965804629632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45987.965804629632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45987.965804629632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45987.965804629632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45987.965804629632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45987.965804629632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45987.965804629632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45987.965804629632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45987.965804629632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45987.965804629632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45987.965804629632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45987.965804629632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45987.965804629632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45987.965804629632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45987.965804629632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45987.965804629632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45987.965804629632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45987.965804629632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45987.965804629632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45987.965804629632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45987.965804629632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45987.965804629632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45987.965804629632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45987.965804629632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45987.965804629632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45987.965804629632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45987.965804629632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45987.965804629632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45987.965804629632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45987.965804629632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45987.965804629632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45987.965804629632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45987.965804629632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45987.965804629632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45987.965804629632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45987.965804629632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45987.965804629632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45987.965804629632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45987.965804629632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45987.965804629632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45987.965804629632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45987.965804629632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45987.965804629632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45987.965804629632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45987.965804629632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45987.965804629632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45987.965804629632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45987.965804629632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45987.965804629632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45987.965804629632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45987.965804629632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45987.965804629632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45987.965804629632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45987.965804629632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45987.965804629632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45987.965804629632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45987.965804629632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45987.965804629632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45987.965804629632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45987.965804629632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45987.965804629632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45987.965804629632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45987.965804629632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45987.965804629632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45987.965804629632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45987.965804629632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45987.965804629632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45987.965804629632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45987.965804629632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45987.965804629632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45987.965804629632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45987.965804629632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45987.965804629632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45987.965804629632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45987.965804629632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45987.965804629632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45987.965804629632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45987.965804629632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45987.965804629632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45987.965804629632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45987.965804629632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45987.965804629632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45987.965804629632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45987.965804629632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45987.965804629632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45987.965804629632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45987.965804629632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45987.965804629632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45987.965804629632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45987.965804629632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45987.965804629632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45987.965804629632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45987.965804629632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45987.965804629632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45987.965804629632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45987.965804629632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45987.965804629632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45987.965804629632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45987.965804629632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45987.965804629632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45987.965804629632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45987.965804629632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45987.965804629632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45987.965804629632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45987.965804629632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45987.965804629632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45987.965804629632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45987.965804629632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45987.965804629632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45987.965804629632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45987.965804629632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45987.965804629632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45987.965804629632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45987.965804629632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45987.965804629632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45987.965804629632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45987.965804629632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45987.965804629632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45987.965804629632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45987.965804629632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45987.965804629632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45987.965804629632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45987.965804629632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45987.965804629632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45987.965804629632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45987.965804629632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45987.965804629632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45987.965804629632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45987.965804629632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45987.965804629632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45987.965804629632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45987.965804629632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45987.965804629632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45987.965804629632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45987.965804629632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45987.965804629632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45987.965804629632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45987.965804629632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45987.965804629632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45987.965804629632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45987.965804629632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45987.965804629632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45987.965804629632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45987.965804629632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45987.965804629632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45987.965804629632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45987.965804629632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45987.965804629632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45987.965804629632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45987.965804629632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45987.965804629632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45987.965804629632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45987.965804629632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45987.965804629632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45987.965804629632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45987.965804629632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45987.965804629632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45987.965804629632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45987.965804629632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45987.965804629632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45987.965804629632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45987.965804629632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45987.965804629632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45987.965804629632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45987.965804629632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45987.965804629632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45987.965804629632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45987.965804629632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45987.965804629632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45987.965804629632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45987.965804629632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45987.965804629632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45987.965804629632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45987.965804629632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45987.965804629632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45987.965804629632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45987.965804629632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45987.965804629632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45987.965804629632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45987.965804629632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45987.965804629632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45987.965804629632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45987.965804629632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45987.965804629632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45987.965804629632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45987.965804629632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45987.965804629632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45987.965804629632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45987.965804629632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45987.965804629632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45987.965804629632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45987.965804629632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45987.965804629632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45987.965804629632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45987.965804629632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45987.965804629632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45987.965804629632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45987.965804629632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45987.965804629632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45987.965804629632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45987.965804629632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45987.965804629632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45987.965804629632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45987.965804629632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45987.965804629632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45987.965804629632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45987.965804629632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45987.965804629632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45987.965804629632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45987.965804629632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45987.965804629632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45987.965804629632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45987.965804629632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45987.965804629632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45987.965804629632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45987.965804629632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45987.965804629632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45987.965804629632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45987.965804629632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45987.965804629632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45987.965804629632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45987.965804629632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45987.965804629632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45987.965804629632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45987.965804629632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45987.965804629632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45987.965804629632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45987.965804629632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45987.965804629632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45987.965804629632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45987.965804629632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45987.965804629632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45987.965804629632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45987.965804629632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45987.965804629632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45987.965804629632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45987.965804629632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45987.965804629632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45987.965804629632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45987.965804629632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45987.965804629632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45987.965804629632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45987.965804629632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45987.965804629632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45987.965804629632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45987.965804629632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45987.965804629632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45987.965804629632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45987.965804629632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45987.965804629632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45987.965804629632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45987.965804629632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45987.965804629632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45987.965804629632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45987.965804629632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45987.965804629632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45987.965804629632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45987.965804629632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45987.965804629632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45987.965804629632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45987.965804629632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45987.965804629632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45987.965804629632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45987.965804629632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45987.965804629632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45987.965804629632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45987.965804629632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45987.965804861109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45987.965804861109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45987.965804861109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45987.965804861109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45987.965804861109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45987.965804861109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45987.965804861109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45987.965804861109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45987.965804861109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45987.965804861109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45987.965804861109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45987.965804861109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45987.965804861109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45987.965804861109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45987.965804861109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45987.965804861109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45987.965804861109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45987.965804861109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45987.965804861109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45987.965804861109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45987.965804861109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45987.965804861109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45987.965804861109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45987.965804861109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45987.965804861109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45987.965804861109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45987.965804861109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45987.965804861109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45987.965804861109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45987.965804861109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45987.965804861109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45987.965804861109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45987.965804861109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45987.965804861109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45987.965804861109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45987.965804861109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45987.965804861109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45987.965804861109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45987.965804861109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45987.965804861109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45987.965804861109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45987.965804861109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45987.965804861109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45987.965804861109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45987.965804861109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45987.965804861109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45987.965804861109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45987.965804861109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45987.965804861109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45987.965804861109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45987.965804861109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45987.965804861109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45987.965804861109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45987.965804861109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45987.965804861109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45987.965804861109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45987.965804861109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45987.965804861109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45987.965804861109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45987.965804861109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45987.965804861109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45987.965804861109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45987.965804861109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45987.965804861109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45987.965804861109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45987.965804861109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45987.965804861109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45987.965804861109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45987.965804861109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45987.965804861109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45987.965804861109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45987.965804861109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45987.965804861109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45987.965804861109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45987.965804861109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45987.965804861109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45987.965804861109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45987.965804861109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45987.965804861109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45987.965804861109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45987.965804861109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45987.965804861109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45987.965804861109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45987.965804861109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45987.965804861109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45987.965804861109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45987.965804861109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45987.965804861109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45987.965804861109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45987.965804861109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45987.965804861109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45987.965804861109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45987.965804861109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45987.965804861109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45987.965804861109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45987.965804861109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45987.965804861109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45987.965804861109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45987.965804861109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45987.965804861109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45987.965804861109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45987.965804861109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45987.965804861109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45987.965804861109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45987.965804861109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45987.965804861109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45987.965804861109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45987.965804861109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45987.965804861109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45987.965804861109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45987.965804861109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45987.965804861109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45987.965804861109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45987.965804861109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45987.965804861109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45987.965804861109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45987.965804861109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45987.965804861109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45987.965804861109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45987.965804861109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45987.965804861109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45987.965804861109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45987.965804861109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45987.965804861109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45987.965804861109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45987.965804861109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45987.965804861109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45987.965804861109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45987.965804861109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45987.965804861109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45987.965804861109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45987.965804861109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45987.965804861109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45987.965804861109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45987.965804861109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45987.965804861109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45987.965804861109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45987.965804861109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45987.965804861109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45987.965804861109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45987.965804861109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45987.965804861109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45987.965804861109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45987.965804861109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45987.965804861109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45987.965804861109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45987.965804861109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45987.965804861109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45987.965804861109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45987.965804861109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45987.965804861109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45987.965804861109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45987.965804861109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45987.965804861109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45987.965804861109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45987.965804861109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45987.965804861109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45987.965804861109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45987.965804861109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45987.965804861109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45987.965804861109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45987.965804861109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45987.965804861109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45987.965804861109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45987.965804861109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45987.965804861109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45987.965804861109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45987.965804861109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45987.965804861109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45987.965804861109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45987.965804861109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45987.965804861109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45987.965804861109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45987.965804861109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45987.965804861109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45987.965804861109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45987.965804861109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45987.965804861109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45987.965804861109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45987.965804861109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45987.965804861109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45987.965804861109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45987.965804861109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45987.965804861109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45987.965804861109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45987.965804861109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45987.965804861109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45987.965804861109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45987.965804861109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45987.965804861109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45987.965804861109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45987.965804861109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45987.965804861109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45987.965804861109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45987.965804861109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45987.965804861109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45987.965804861109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45987.965804861109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45987.965804861109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45987.965804861109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45987.965804861109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45987.965804861109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45987.965804861109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45987.965804861109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45987.965804861109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45987.965804861109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45987.965804861109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45987.965804861109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45987.965804861109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45987.965804861109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45987.965804861109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45987.965804861109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45987.965804861109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45987.965804861109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45987.965804861109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45987.965804861109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45987.965804861109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45987.965804861109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45987.965804861109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45987.965804861109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45987.965804861109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45987.965804861109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45987.965804861109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45987.965804861109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45987.965804861109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45987.965804861109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45987.965804861109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45987.965804861109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45987.965804861109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45987.965804861109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45987.965804861109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45987.965804861109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45987.965804861109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45987.965804861109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45987.965804861109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45987.965804861109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45987.965804861109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45987.965804861109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45987.965804861109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45987.965804861109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45987.965804861109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45987.965804861109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45987.965804861109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45987.965804861109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45987.965804861109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45987.965804861109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45987.965804861109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45987.965804861109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45987.965804861109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45987.965804861109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45987.965804861109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45987.965804861109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45987.965804861109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45987.965804861109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45987.965804861109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284.48508703703556</v>
      </c>
      <c r="H2" s="92">
        <v>45703.474768518521</v>
      </c>
      <c r="I2" s="92" t="str">
        <f>IFERROR(VLOOKUP(D2,DB!A:F,6,0),"")</f>
        <v>SCECO</v>
      </c>
      <c r="J2" s="92" t="str">
        <f>IFERROR(VLOOKUP(D2,DB!A:G,7,0),"")</f>
        <v>Dead</v>
      </c>
      <c r="K2" s="94" t="s">
        <v>39109</v>
      </c>
      <c r="L2" s="88" t="str">
        <f>IFERROR(VLOOKUP(D2,DB!A:I,9,0),"")</f>
        <v>Latis</v>
      </c>
    </row>
    <row r="3" spans="1:16" ht="15" customHeight="1">
      <c r="A3" s="110"/>
      <c r="B3" s="110" t="str">
        <f>IFERROR(VLOOKUP(D3,DB!A:K,11,0),"")</f>
        <v/>
      </c>
      <c r="C3" s="90"/>
      <c r="D3" s="88"/>
      <c r="E3" s="91"/>
      <c r="F3" s="92"/>
      <c r="G3" s="93">
        <f t="shared" ref="G3:G31" ca="1" si="0">IFERROR(NOW()-F3,"")</f>
        <v>45987.965804629632</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45987.965804629632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45987.965804629632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45987.965804629632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45987.965804629632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45987.965804629632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45987.965804629632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45987.965804629632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45987.965804629632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45987.965804629632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45987.965804629632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45987.965804629632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45987.965804629632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45987.965804629632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45987.965804629632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45987.965804629632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45987.965804629632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45987.965804629632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45987.965804629632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45987.965804629632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45987.965804629632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45987.965804629632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45987.965804629632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45987.965804629632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45987.965804629632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45987.965804629632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45987.965804629632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45987.965804629632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45987.965804629632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45987.965804629632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45987.965804629632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45987.965804629632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45987.965804629632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45987.965804629632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45987.965804629632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45987.965804629632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45987.965804629632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45987.965804629632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45987.965804629632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45987.965804629632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45987.965804629632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45987.965804629632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45987.965804629632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45987.965804629632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45987.965804629632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45987.965804629632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45987.965804629632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45987.965804629632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45987.965804629632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45987.965804629632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45987.965804629632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45987.965804629632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45987.965804629632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45987.965804629632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45987.965804629632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45987.965804629632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45987.965804629632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45987.965804629632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45987.965804629632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45987.965804629632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45987.965804629632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45987.965804629632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45987.965804629632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45987.965804629632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45987.965804629632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45987.965804629632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45987.965804629632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45987.965804629632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45987.965804629632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45987.965804629632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45987.965804629632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45987.965804629632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45987.965804629632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45987.965804629632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45987.965804629632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45987.965804629632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45987.965804629632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45987.965804629632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45987.965804629632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45987.965804629632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45987.965804629632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45987.965804629632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45987.965804629632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45987.965804629632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45987.965804629632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45987.965804629632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45987.965804629632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45987.965804629632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45987.965804629632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45987.965804629632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45987.965804629632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45987.965804629632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45987.965804629632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45987.965804629632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45987.965804629632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45987.965804629632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45987.965804629632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45987.965804629632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45987.965804629632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45987.965804629632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45987.965804629632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45987.965804629632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45987.965804629632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45987.965804629632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45987.965804629632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45987.965804629632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45987.965804629632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45987.965804629632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45987.965804629632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45987.965804629632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45987.965804629632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45987.965804629632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45987.965804629632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45987.965804629632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45987.965804629632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45987.965804629632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45987.965804629632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45987.965804629632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45987.965804629632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45987.965804629632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45987.965804629632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45987.965804629632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45987.965804629632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45987.965804629632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45987.965804629632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45987.965804629632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45987.965804629632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45987.965804629632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45987.965804629632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45987.965804629632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45987.965804629632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45987.965804629632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45987.965804629632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45987.965804629632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45987.965804629632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45987.965804629632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45987.965804629632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45987.965804629632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45987.965804629632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45987.965804629632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45987.965804629632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45987.965804629632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45987.965804629632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45987.965804629632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45987.965804629632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45987.965804629632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45987.965804629632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45987.965804629632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45987.965804629632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45987.965804629632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45987.965804629632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45987.965804629632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45987.965804629632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45987.965804629632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45987.965804629632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45987.965804629632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45987.965804629632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45987.965804629632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45987.965804629632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45987.965804629632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45987.965804629632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45987.965804629632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45987.965804629632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45987.965804629632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45987.965804629632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45987.965804629632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45987.965804629632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45987.965804629632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45987.965804629632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45987.965804629632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45987.965804629632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45987.965804629632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45987.965804629632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45987.965804629632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45987.965804629632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45987.965804629632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45987.965804629632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45987.965804629632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45987.965804629632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45987.965804629632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45987.965804629632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45987.965804629632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45987.965804629632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45987.965804629632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45987.965804629632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45987.965804629632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45987.965804629632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45987.965804629632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45987.965804629632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45987.965804629632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45987.965804629632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45987.965804629632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45987.965804629632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45987.965804629632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45987.965804629632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45987.965804629632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45987.965804629632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45987.965804629632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45987.965804629632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45987.965804629632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45987.965804629632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45987.965804629632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45987.965804629632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45987.965804629632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45987.965804629632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45987.965804629632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45987.965804629632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45987.965804629632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45987.965804629632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45987.965804629632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45987.965804629632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45987.965804629632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45987.965804629632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45987.965804629632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45987.965804629632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45987.965804629632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45987.965804629632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45987.965804629632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45987.965804629632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45987.965804629632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45987.965804629632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45987.965804629632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45987.965804629632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45987.965804629632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45987.965804629632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45987.965804629632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45987.965804629632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45987.965804629632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45987.965804629632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45987.965804629632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45987.965804629632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45987.965804629632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45987.965804629632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45987.965804629632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45987.965804629632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45987.965804629632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45987.965804629632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45987.965804629632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45987.965804629632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45987.965804629632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45987.965804629632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45987.965804629632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45987.965804629632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45987.965804629632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45987.965804629632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45987.965804629632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45987.965804629632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45987.965804629632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45987.965804629632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45987.965804629632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45987.965804629632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45987.965804629632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45987.965804629632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45987.965804629632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45987.965804629632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45987.965804629632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45987.965804629632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45987.965804629632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45987.965804629632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45987.965804629632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45987.965804629632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45987.965804629632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45987.965804629632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45987.965804629632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45987.965804629632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45987.965804629632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45987.965804629632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45987.965804629632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45987.965804629632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45987.965804629632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45987.965804629632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45987.965804629632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45987.965804629632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45987.965804629632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45987.965804629632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45987.965804629632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45987.965804629632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45987.965804629632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45987.965804629632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45987.965804629632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45987.965804629632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45987.965804629632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45987.965804629632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45987.965804629632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45987.965804629632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45987.965804629632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45987.965804629632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45987.965804629632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45987.965804629632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45987.965804629632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45987.965804629632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45987.965804629632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45987.965804629632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45987.965804629632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45987.965804629632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45987.965804629632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45987.965804629632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45987.965804629632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45987.965804629632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45987.965804629632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45987.965804629632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45987.965804629632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45987.965804629632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45987.965804629632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45987.965804629632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45987.965804629632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45987.965804629632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45987.965804629632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45987.965804629632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45987.965804629632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45987.965804629632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45987.965804629632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45987.965804629632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45987.965804629632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45987.965804629632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45987.965804629632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45987.965804629632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45987.965804629632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45987.965804629632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45987.965804629632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45987.965804629632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45987.965804629632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45987.965804629632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45987.965804629632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45987.965804629632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45987.965804629632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45987.965804629632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45987.965804629632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45987.965804629632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45987.965804629632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45987.965804629632</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39110</v>
      </c>
      <c r="B2" s="37" t="str">
        <f>IFERROR(VLOOKUP(D2,DB!A:K,11,0),"")</f>
        <v>R5</v>
      </c>
      <c r="C2" s="37">
        <v>3</v>
      </c>
      <c r="D2" s="103" t="s">
        <v>36011</v>
      </c>
      <c r="E2" s="37" t="s">
        <v>39021</v>
      </c>
      <c r="F2" s="38">
        <v>45891.832060185188</v>
      </c>
      <c r="G2" s="105">
        <f ca="1">IFERROR(NOW()-F2,"")</f>
        <v>96.133744444443437</v>
      </c>
      <c r="H2" s="38">
        <v>45891.790393518517</v>
      </c>
      <c r="I2" s="37" t="str">
        <f>IFERROR(VLOOKUP(D2,DB!A:F,6,0),"")</f>
        <v>Generator-SG</v>
      </c>
      <c r="J2" s="37" t="str">
        <f>IFERROR(VLOOKUP(D2,DB!A:G,7,0),"")</f>
        <v>Vandalized</v>
      </c>
      <c r="K2" s="37" t="s">
        <v>39111</v>
      </c>
      <c r="L2" s="37" t="str">
        <f>IFERROR(VLOOKUP(D2,DB!A:I,9,0),"")</f>
        <v>Latis</v>
      </c>
      <c r="M2" s="102"/>
    </row>
    <row r="3" spans="1:13" s="39" customFormat="1" ht="30.75">
      <c r="A3" s="37" t="s">
        <v>39112</v>
      </c>
      <c r="B3" s="37" t="str">
        <f>IFERROR(VLOOKUP(D3,DB!A:K,11,0),"")</f>
        <v>R5</v>
      </c>
      <c r="C3" s="37">
        <v>1</v>
      </c>
      <c r="D3" s="37" t="s">
        <v>33268</v>
      </c>
      <c r="E3" s="37" t="s">
        <v>39100</v>
      </c>
      <c r="F3" s="38">
        <v>45926.188877314817</v>
      </c>
      <c r="G3" s="105">
        <f t="shared" ref="G3" ca="1" si="0">IFERROR(NOW()-F3,"")</f>
        <v>61.776927314815111</v>
      </c>
      <c r="H3" s="38">
        <v>45926.158159722225</v>
      </c>
      <c r="I3" s="37" t="str">
        <f>IFERROR(VLOOKUP(D3,DB!A:F,6,0),"")</f>
        <v>SCECO</v>
      </c>
      <c r="J3" s="37" t="str">
        <f>IFERROR(VLOOKUP(D3,DB!A:G,7,0),"")</f>
        <v>Good</v>
      </c>
      <c r="K3" s="37" t="s">
        <v>39113</v>
      </c>
      <c r="L3" s="37" t="str">
        <f>IFERROR(VLOOKUP(D3,DB!A:I,9,0),"")</f>
        <v>Latis</v>
      </c>
      <c r="M3" s="102"/>
    </row>
    <row r="4" spans="1:13" s="39" customFormat="1" ht="48" customHeight="1">
      <c r="A4" s="106" t="s">
        <v>39114</v>
      </c>
      <c r="B4" s="106" t="str">
        <f>IFERROR(VLOOKUP(D4,DB!A:K,11,0),"")</f>
        <v>R5</v>
      </c>
      <c r="C4" s="106">
        <v>1</v>
      </c>
      <c r="D4" s="106" t="s">
        <v>34758</v>
      </c>
      <c r="E4" s="106" t="s">
        <v>39100</v>
      </c>
      <c r="F4" s="107">
        <v>45948.661111111112</v>
      </c>
      <c r="G4" s="108">
        <f t="shared" ref="G4" ca="1" si="1">IFERROR(NOW()-F4,"")</f>
        <v>39.304693518519343</v>
      </c>
      <c r="H4" s="107">
        <v>45948.661111111112</v>
      </c>
      <c r="I4" s="106" t="str">
        <f>IFERROR(VLOOKUP(D4,DB!A:F,6,0),"")</f>
        <v>SCECO</v>
      </c>
      <c r="J4" s="106" t="str">
        <f>IFERROR(VLOOKUP(D4,DB!A:G,7,0),"")</f>
        <v>Dead</v>
      </c>
      <c r="K4" s="106" t="s">
        <v>39115</v>
      </c>
      <c r="L4" s="106" t="str">
        <f>IFERROR(VLOOKUP(D4,DB!A:I,9,0),"")</f>
        <v>Latis</v>
      </c>
    </row>
    <row r="5" spans="1:13" s="39" customFormat="1" ht="30.75">
      <c r="A5" s="106" t="s">
        <v>39116</v>
      </c>
      <c r="B5" s="106" t="str">
        <f>IFERROR(VLOOKUP(D5,DB!A:K,11,0),"")</f>
        <v>R5</v>
      </c>
      <c r="C5" s="106">
        <v>1</v>
      </c>
      <c r="D5" s="106" t="s">
        <v>36518</v>
      </c>
      <c r="E5" s="106" t="s">
        <v>39021</v>
      </c>
      <c r="F5" s="119">
        <v>45981.373298611114</v>
      </c>
      <c r="G5" s="108">
        <f ca="1">IFERROR(NOW()-F5,"")</f>
        <v>6.5925060185181792</v>
      </c>
      <c r="H5" s="119">
        <v>45981.360798611109</v>
      </c>
      <c r="I5" s="106" t="str">
        <f>IFERROR(VLOOKUP(D5,DB!A:F,6,0),"")</f>
        <v>SCECO</v>
      </c>
      <c r="J5" s="106" t="str">
        <f>IFERROR(VLOOKUP(D5,DB!A:G,7,0),"")</f>
        <v>Dead</v>
      </c>
      <c r="K5" s="106" t="s">
        <v>39117</v>
      </c>
      <c r="L5" s="106" t="str">
        <f>IFERROR(VLOOKUP(D5,DB!A:I,9,0),"")</f>
        <v>Latis</v>
      </c>
    </row>
    <row r="6" spans="1:13" s="39" customFormat="1">
      <c r="A6" s="37"/>
      <c r="B6" s="37" t="str">
        <f>IFERROR(VLOOKUP(D6,DB!A:K,11,0),"")</f>
        <v/>
      </c>
      <c r="C6" s="37"/>
      <c r="D6" s="145"/>
      <c r="E6" s="37"/>
      <c r="F6" s="38"/>
      <c r="G6" s="108">
        <f t="shared" ref="G6:G39" ca="1" si="2">IFERROR(NOW()-F6,"")</f>
        <v>45987.965804629632</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45987.965804629632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45987.965804629632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45987.965804629632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45987.965804629632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45987.965804629632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45987.965804629632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45987.965804629632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45987.965804629632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45987.965804629632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45987.965804629632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45987.965804629632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45987.965804629632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45987.965804629632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45987.965804629632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45987.965804629632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45987.965804629632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45987.965804629632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45987.965804629632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45987.965804629632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45987.965804629632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45987.965804629632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45987.965804629632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45987.965804629632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45987.965804629632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45987.965804629632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45987.965804629632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45987.965804629632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45987.965804629632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45987.965804629632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45987.965804629632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45987.965804629632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45987.965804629632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45987.965804629632</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45987.965804629632</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45987.965804629632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45987.965804629632</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45987.965804629632</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45987.965804629632</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45987.965804629632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45987.965804629632</v>
      </c>
      <c r="H8" s="126"/>
      <c r="I8" s="124" t="str">
        <f>IFERROR(VLOOKUP(D8,DB!A:F,6,0),"")</f>
        <v/>
      </c>
      <c r="J8" s="124" t="str">
        <f>IFERROR(VLOOKUP(D8,DB!A:G,7,0),"")</f>
        <v/>
      </c>
      <c r="K8" s="127" t="s">
        <v>39118</v>
      </c>
      <c r="L8" s="128" t="str">
        <f>IFERROR(VLOOKUP(D8,DB!A:I,9,0),"")</f>
        <v/>
      </c>
    </row>
    <row r="9" spans="1:16382" ht="31.5" customHeight="1">
      <c r="A9" s="123"/>
      <c r="B9" s="124" t="str">
        <f>IFERROR(VLOOKUP(D9,DB!A:K,11,0),"")</f>
        <v/>
      </c>
      <c r="C9" s="125"/>
      <c r="D9" s="124"/>
      <c r="E9" s="106"/>
      <c r="F9" s="126"/>
      <c r="G9" s="72">
        <f ca="1">IFERROR(NOW()-F9,"-")</f>
        <v>45987.965804629632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45987.965804629632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45987.965804629632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45987.965804629632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45987.965804629632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45987.965804629632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45987.965804629632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45987.965804629632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45987.965804629632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45987.965804629632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45987.965804629632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45987.965804629632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45987.965804629632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45987.965804629632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45987.965804629632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45987.965804629632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45987.965804629632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45987.965804629632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45987.965804629632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45987.965804629632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45987.965804629632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45987.965804629632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45987.965804629632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45987.965804629632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45987.965804629632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45987.965804629632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45987.965804629632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45987.965804629632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45987.965804629632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45987.965804629632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45987.965804629632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45987.965804629632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45987.965804629632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2025-11-26T20:13:17Z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